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8515" windowHeight="13860"/>
  </bookViews>
  <sheets>
    <sheet name="GuV_D" sheetId="1" r:id="rId1"/>
    <sheet name="GuV_E" sheetId="2" r:id="rId2"/>
  </sheets>
  <externalReferences>
    <externalReference r:id="rId3"/>
  </externalReferences>
  <definedNames>
    <definedName name="_xlnm.Print_Area" localSheetId="0">GuV_D!$A$1:$Y$58</definedName>
    <definedName name="_xlnm.Print_Area" localSheetId="1">GuV_E!$A$1:$Y$54</definedName>
  </definedNames>
  <calcPr calcId="145621"/>
</workbook>
</file>

<file path=xl/calcChain.xml><?xml version="1.0" encoding="utf-8"?>
<calcChain xmlns="http://schemas.openxmlformats.org/spreadsheetml/2006/main">
  <c r="S46" i="2" l="1"/>
  <c r="N46" i="2"/>
  <c r="H46" i="2"/>
  <c r="B46" i="2"/>
  <c r="S42" i="2"/>
  <c r="N42" i="2"/>
  <c r="S41" i="2"/>
  <c r="N41" i="2"/>
  <c r="O41" i="2" s="1"/>
  <c r="S38" i="2"/>
  <c r="N38" i="2"/>
  <c r="S36" i="2"/>
  <c r="N36" i="2"/>
  <c r="O36" i="2" s="1"/>
  <c r="H36" i="2"/>
  <c r="S34" i="2"/>
  <c r="N34" i="2"/>
  <c r="S32" i="2"/>
  <c r="U32" i="2" s="1"/>
  <c r="N32" i="2"/>
  <c r="H32" i="2"/>
  <c r="S31" i="2"/>
  <c r="N31" i="2"/>
  <c r="H31" i="2"/>
  <c r="S30" i="2"/>
  <c r="N30" i="2"/>
  <c r="H30" i="2"/>
  <c r="S29" i="2"/>
  <c r="N29" i="2"/>
  <c r="H29" i="2"/>
  <c r="S28" i="2"/>
  <c r="N28" i="2"/>
  <c r="H28" i="2"/>
  <c r="S26" i="2"/>
  <c r="U26" i="2" s="1"/>
  <c r="N26" i="2"/>
  <c r="O26" i="2" s="1"/>
  <c r="Q24" i="2"/>
  <c r="L24" i="2"/>
  <c r="Q23" i="2"/>
  <c r="L23" i="2"/>
  <c r="O23" i="2" s="1"/>
  <c r="O21" i="2"/>
  <c r="S20" i="2"/>
  <c r="N20" i="2"/>
  <c r="O20" i="2" s="1"/>
  <c r="H20" i="2"/>
  <c r="S19" i="2"/>
  <c r="N19" i="2"/>
  <c r="H19" i="2"/>
  <c r="S18" i="2"/>
  <c r="N18" i="2"/>
  <c r="H18" i="2"/>
  <c r="S17" i="2"/>
  <c r="N17" i="2"/>
  <c r="S16" i="2"/>
  <c r="N16" i="2"/>
  <c r="S14" i="2"/>
  <c r="N14" i="2"/>
  <c r="S12" i="2"/>
  <c r="N12" i="2"/>
  <c r="S10" i="2"/>
  <c r="U10" i="2" s="1"/>
  <c r="N10" i="2"/>
  <c r="O31" i="2" s="1"/>
  <c r="H10" i="2"/>
  <c r="Q7" i="2"/>
  <c r="L7" i="2"/>
  <c r="S46" i="1"/>
  <c r="N46" i="1"/>
  <c r="B46" i="1"/>
  <c r="U42" i="1"/>
  <c r="S42" i="1"/>
  <c r="N42" i="1"/>
  <c r="U41" i="1"/>
  <c r="S41" i="1"/>
  <c r="N41" i="1"/>
  <c r="U36" i="1"/>
  <c r="S36" i="1"/>
  <c r="N36" i="1"/>
  <c r="O36" i="1" s="1"/>
  <c r="U32" i="1"/>
  <c r="S32" i="1"/>
  <c r="N32" i="1"/>
  <c r="O32" i="1" s="1"/>
  <c r="U31" i="1"/>
  <c r="S31" i="1"/>
  <c r="N31" i="1"/>
  <c r="O31" i="1" s="1"/>
  <c r="U30" i="1"/>
  <c r="S30" i="1"/>
  <c r="N30" i="1"/>
  <c r="O30" i="1" s="1"/>
  <c r="U29" i="1"/>
  <c r="S29" i="1"/>
  <c r="N29" i="1"/>
  <c r="O29" i="1" s="1"/>
  <c r="U28" i="1"/>
  <c r="S28" i="1"/>
  <c r="N28" i="1"/>
  <c r="O28" i="1" s="1"/>
  <c r="Q24" i="1"/>
  <c r="L24" i="1"/>
  <c r="Q23" i="1"/>
  <c r="U23" i="1" s="1"/>
  <c r="O23" i="1"/>
  <c r="L23" i="1"/>
  <c r="S21" i="1"/>
  <c r="U21" i="1" s="1"/>
  <c r="O21" i="1"/>
  <c r="N21" i="1"/>
  <c r="S20" i="1"/>
  <c r="U20" i="1" s="1"/>
  <c r="O20" i="1"/>
  <c r="N20" i="1"/>
  <c r="S19" i="1"/>
  <c r="U19" i="1" s="1"/>
  <c r="O19" i="1"/>
  <c r="N19" i="1"/>
  <c r="S18" i="1"/>
  <c r="U18" i="1" s="1"/>
  <c r="O18" i="1"/>
  <c r="N18" i="1"/>
  <c r="S17" i="1"/>
  <c r="U17" i="1" s="1"/>
  <c r="O17" i="1"/>
  <c r="N17" i="1"/>
  <c r="S16" i="1"/>
  <c r="U16" i="1" s="1"/>
  <c r="O16" i="1"/>
  <c r="N16" i="1"/>
  <c r="S12" i="1"/>
  <c r="U12" i="1" s="1"/>
  <c r="O12" i="1"/>
  <c r="N12" i="1"/>
  <c r="S10" i="1"/>
  <c r="U10" i="1" s="1"/>
  <c r="O10" i="1"/>
  <c r="N10" i="1"/>
  <c r="N14" i="1" s="1"/>
  <c r="U14" i="2" l="1"/>
  <c r="U17" i="2"/>
  <c r="O29" i="2"/>
  <c r="U30" i="2"/>
  <c r="U31" i="2"/>
  <c r="U34" i="2"/>
  <c r="U36" i="2"/>
  <c r="U12" i="2"/>
  <c r="U16" i="2"/>
  <c r="U19" i="2"/>
  <c r="U20" i="2"/>
  <c r="U23" i="2"/>
  <c r="U28" i="2"/>
  <c r="U41" i="2"/>
  <c r="U18" i="2"/>
  <c r="U38" i="2"/>
  <c r="O12" i="2"/>
  <c r="O16" i="2"/>
  <c r="O30" i="2"/>
  <c r="O34" i="2"/>
  <c r="O18" i="2"/>
  <c r="O38" i="2"/>
  <c r="O42" i="2"/>
  <c r="U21" i="2"/>
  <c r="U29" i="2"/>
  <c r="U42" i="2"/>
  <c r="O19" i="2"/>
  <c r="O10" i="2"/>
  <c r="O14" i="2"/>
  <c r="O17" i="2"/>
  <c r="O28" i="2"/>
  <c r="O32" i="2"/>
  <c r="N26" i="1"/>
  <c r="O14" i="1"/>
  <c r="S14" i="1"/>
  <c r="O41" i="1"/>
  <c r="O42" i="1"/>
  <c r="S26" i="1" l="1"/>
  <c r="U14" i="1"/>
  <c r="N34" i="1"/>
  <c r="O26" i="1"/>
  <c r="N38" i="1" l="1"/>
  <c r="O38" i="1" s="1"/>
  <c r="O34" i="1"/>
  <c r="N52" i="1"/>
  <c r="U26" i="1"/>
  <c r="S34" i="1"/>
  <c r="U34" i="1" l="1"/>
  <c r="S38" i="1"/>
  <c r="U38" i="1" s="1"/>
  <c r="S52" i="1"/>
</calcChain>
</file>

<file path=xl/sharedStrings.xml><?xml version="1.0" encoding="utf-8"?>
<sst xmlns="http://schemas.openxmlformats.org/spreadsheetml/2006/main" count="108" uniqueCount="74">
  <si>
    <t>Carl Zeiss Meditec AG</t>
  </si>
  <si>
    <t>Konzerngewinn- und Verlustrechnung (IFRS) 1. Oktober 2012 bis 31. Dezember 2012</t>
  </si>
  <si>
    <t>Geschäftsjahr 2012/2013</t>
  </si>
  <si>
    <t>Geschäftsjahr 2011/2012</t>
  </si>
  <si>
    <t>Anhang</t>
  </si>
  <si>
    <t>1. Oktober 2012 - 
31. Dezember 2012</t>
  </si>
  <si>
    <t>1. Oktober 2011 - 
31. Dezember 2011</t>
  </si>
  <si>
    <t>€ Tsd.</t>
  </si>
  <si>
    <t>Umsatzerlöse</t>
  </si>
  <si>
    <t>(2q) (4)</t>
  </si>
  <si>
    <t xml:space="preserve">Umsatzkosten </t>
  </si>
  <si>
    <t xml:space="preserve">  </t>
  </si>
  <si>
    <t>Bruttoergebnis vom Umsatz</t>
  </si>
  <si>
    <t>Vertriebs- und Marketingkosten</t>
  </si>
  <si>
    <t>Allgemeine und Verwaltungskosten</t>
  </si>
  <si>
    <t>Forschungs- und Entwicklungskosten</t>
  </si>
  <si>
    <t>(34)</t>
  </si>
  <si>
    <t>Sonstige Erträge</t>
  </si>
  <si>
    <t>(5)</t>
  </si>
  <si>
    <t>Sonstige Aufwendungen</t>
  </si>
  <si>
    <t>Kursgewinne / (Kursverluste), netto</t>
  </si>
  <si>
    <t>(2c) (30)</t>
  </si>
  <si>
    <t>Ergebnis vor Zinsen, Ertragsteuern, Abschreibungen und Amortisationen</t>
  </si>
  <si>
    <t>Abschreibungen und Amortisationen</t>
  </si>
  <si>
    <t xml:space="preserve"> </t>
  </si>
  <si>
    <t>Ergebnis vor Zinsen und Ertragsteuern</t>
  </si>
  <si>
    <t>Ergebnis aus At-Equity bewerteten Finanzanlagen</t>
  </si>
  <si>
    <t>(7) (14)</t>
  </si>
  <si>
    <t>Zinserträge</t>
  </si>
  <si>
    <t>(7)</t>
  </si>
  <si>
    <t>Zinsaufwendungen</t>
  </si>
  <si>
    <t>(2d) (7)</t>
  </si>
  <si>
    <t>Sonstiges Finanzergebnis</t>
  </si>
  <si>
    <t>Ergebnis vor Ertragsteuern</t>
  </si>
  <si>
    <t>Ertragsteueraufwand</t>
  </si>
  <si>
    <t>(8)</t>
  </si>
  <si>
    <t>Konzernergebnis</t>
  </si>
  <si>
    <t>davon entfallen auf:</t>
  </si>
  <si>
    <t>Gesellschafter des Mutterunternehmens</t>
  </si>
  <si>
    <t>Anteile nicht-beherrschender Gesellschafter</t>
  </si>
  <si>
    <t>Gewinn / (Verlust) je Aktie, der den Aktionären des Mutterunternehmens im Geschäftsjahr zusteht (in €):</t>
  </si>
  <si>
    <t>(2s) (9)</t>
  </si>
  <si>
    <t>Der nachfolgende Konzernanhang ist integraler Bestandteil des ungeprüften Konzernabschlusses.</t>
  </si>
  <si>
    <t>Consolidated income statement (IFRS) for the period from 1 October 2012 to 31 December 2012</t>
  </si>
  <si>
    <t>Financial year 2012/2013</t>
  </si>
  <si>
    <t>Financial year 2011/2012</t>
  </si>
  <si>
    <t>Note</t>
  </si>
  <si>
    <t>1 October 2012 - 
31 December 2012</t>
  </si>
  <si>
    <t>1 October 2011 - 
31 December 2011</t>
  </si>
  <si>
    <t>Revenue</t>
  </si>
  <si>
    <t/>
  </si>
  <si>
    <t>Cost of goods sold</t>
  </si>
  <si>
    <t>Gross profit</t>
  </si>
  <si>
    <t>Selling and marketing expenses</t>
  </si>
  <si>
    <t>General and administrative expenses</t>
  </si>
  <si>
    <t>Research and development expenses</t>
  </si>
  <si>
    <t>Other income</t>
  </si>
  <si>
    <t>Other expense</t>
  </si>
  <si>
    <t>Foreign currency gains / (losses), net</t>
  </si>
  <si>
    <t>Earnings before interests, income taxes, depreciation and amortisation</t>
  </si>
  <si>
    <t>Depreciation and amortisation</t>
  </si>
  <si>
    <t>Earnings before interests and income taxes</t>
  </si>
  <si>
    <t>Results from investments accounted for using the equity method</t>
  </si>
  <si>
    <t>Interest income</t>
  </si>
  <si>
    <t>Interest expense</t>
  </si>
  <si>
    <t>Other financial result</t>
  </si>
  <si>
    <t>Earnings before income taxes</t>
  </si>
  <si>
    <t>Income tax expense</t>
  </si>
  <si>
    <t>Net income</t>
  </si>
  <si>
    <t>Attributable to:</t>
  </si>
  <si>
    <t>Shareholders of the parent company</t>
  </si>
  <si>
    <t>Non-controlling interest</t>
  </si>
  <si>
    <t>Profit / (loss) per share, attributable to the shareholders of the parent company in the current financial year (€):</t>
  </si>
  <si>
    <t>The following notes to the consolidated financial statements are an integral part of the unaudited consolidated financial statements.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</si>
</sst>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(* #,##0.00_);_(* \(#,##0.00\);_(* &quot;-&quot;??_);_(@_)"/>
    <numFmt numFmtId="165" formatCode="#,##0_);\(#,##0\);&quot;-    &quot;"/>
    <numFmt numFmtId="166" formatCode="0.0"/>
    <numFmt numFmtId="167" formatCode="0.0%"/>
    <numFmt numFmtId="168" formatCode="#,##0.000_);\(#,##0.000\);&quot;-    &quot;"/>
    <numFmt numFmtId="169" formatCode="#,##0.0000_);\(#,##0.0000\);&quot;-    &quot;"/>
    <numFmt numFmtId="170" formatCode="_([$€]* #,##0.00_);_([$€]* \(#,##0.00\);_([$€]* &quot;-&quot;??_);_(@_)"/>
  </numFmts>
  <fonts count="24" x14ac:knownFonts="1">
    <font>
      <sz val="10"/>
      <name val="Arial"/>
    </font>
    <font>
      <sz val="11"/>
      <name val="Times New Roman"/>
      <family val="1"/>
    </font>
    <font>
      <sz val="11"/>
      <color indexed="18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1"/>
      <color indexed="18"/>
      <name val="Arial"/>
      <family val="2"/>
    </font>
    <font>
      <b/>
      <sz val="11"/>
      <color indexed="8"/>
      <name val="Arial"/>
      <family val="2"/>
    </font>
    <font>
      <b/>
      <i/>
      <sz val="11"/>
      <color indexed="18"/>
      <name val="Arial"/>
      <family val="2"/>
    </font>
    <font>
      <b/>
      <sz val="11"/>
      <color indexed="18"/>
      <name val="Arial"/>
      <family val="2"/>
    </font>
    <font>
      <b/>
      <sz val="11"/>
      <name val="Times New Roman"/>
      <family val="1"/>
    </font>
    <font>
      <sz val="9"/>
      <color indexed="9"/>
      <name val="Arial"/>
      <family val="2"/>
    </font>
    <font>
      <sz val="9"/>
      <color indexed="9"/>
      <name val="Times New Roman"/>
      <family val="1"/>
    </font>
    <font>
      <sz val="11"/>
      <color indexed="9"/>
      <name val="Arial"/>
      <family val="2"/>
    </font>
    <font>
      <sz val="11"/>
      <name val="Symbol"/>
      <family val="1"/>
      <charset val="2"/>
    </font>
    <font>
      <b/>
      <i/>
      <sz val="11"/>
      <name val="Times New Roman"/>
      <family val="1"/>
    </font>
    <font>
      <i/>
      <sz val="11"/>
      <name val="Arial"/>
      <family val="2"/>
    </font>
    <font>
      <i/>
      <sz val="11"/>
      <color indexed="9"/>
      <name val="Arial"/>
      <family val="2"/>
    </font>
    <font>
      <i/>
      <sz val="9"/>
      <name val="Arial"/>
      <family val="2"/>
    </font>
    <font>
      <i/>
      <sz val="11"/>
      <name val="Times New Roman"/>
      <family val="1"/>
    </font>
    <font>
      <sz val="11"/>
      <color indexed="9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9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70" fontId="3" fillId="0" borderId="0" applyFont="0" applyFill="0" applyBorder="0" applyAlignment="0" applyProtection="0"/>
  </cellStyleXfs>
  <cellXfs count="145">
    <xf numFmtId="0" fontId="0" fillId="0" borderId="0" xfId="0"/>
    <xf numFmtId="0" fontId="1" fillId="2" borderId="0" xfId="0" applyFont="1" applyFill="1"/>
    <xf numFmtId="49" fontId="2" fillId="2" borderId="0" xfId="0" applyNumberFormat="1" applyFont="1" applyFill="1" applyBorder="1" applyAlignment="1">
      <alignment horizontal="center"/>
    </xf>
    <xf numFmtId="165" fontId="1" fillId="2" borderId="0" xfId="1" applyNumberFormat="1" applyFont="1" applyFill="1"/>
    <xf numFmtId="0" fontId="4" fillId="2" borderId="0" xfId="0" applyFont="1" applyFill="1"/>
    <xf numFmtId="165" fontId="1" fillId="2" borderId="0" xfId="1" applyNumberFormat="1" applyFont="1" applyFill="1" applyBorder="1"/>
    <xf numFmtId="165" fontId="5" fillId="2" borderId="0" xfId="1" applyNumberFormat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7" fillId="2" borderId="0" xfId="0" applyFont="1" applyFill="1"/>
    <xf numFmtId="0" fontId="7" fillId="2" borderId="0" xfId="0" applyFont="1" applyFill="1" applyAlignment="1">
      <alignment horizontal="center"/>
    </xf>
    <xf numFmtId="165" fontId="5" fillId="2" borderId="0" xfId="1" applyNumberFormat="1" applyFont="1" applyFill="1" applyAlignment="1">
      <alignment horizontal="centerContinuous"/>
    </xf>
    <xf numFmtId="0" fontId="8" fillId="2" borderId="0" xfId="0" applyFont="1" applyFill="1" applyAlignment="1">
      <alignment horizontal="centerContinuous"/>
    </xf>
    <xf numFmtId="0" fontId="5" fillId="2" borderId="0" xfId="0" applyFont="1" applyFill="1" applyAlignment="1">
      <alignment horizontal="centerContinuous"/>
    </xf>
    <xf numFmtId="49" fontId="9" fillId="2" borderId="0" xfId="0" applyNumberFormat="1" applyFont="1" applyFill="1" applyBorder="1" applyAlignment="1">
      <alignment horizontal="center"/>
    </xf>
    <xf numFmtId="49" fontId="10" fillId="2" borderId="0" xfId="0" applyNumberFormat="1" applyFont="1" applyFill="1" applyAlignment="1">
      <alignment horizontal="center"/>
    </xf>
    <xf numFmtId="49" fontId="10" fillId="2" borderId="0" xfId="0" applyNumberFormat="1" applyFont="1" applyFill="1" applyBorder="1" applyAlignment="1">
      <alignment horizontal="center"/>
    </xf>
    <xf numFmtId="0" fontId="8" fillId="2" borderId="0" xfId="0" applyFont="1" applyFill="1" applyAlignment="1">
      <alignment vertical="top" wrapText="1"/>
    </xf>
    <xf numFmtId="0" fontId="5" fillId="3" borderId="1" xfId="0" applyFont="1" applyFill="1" applyBorder="1" applyAlignment="1">
      <alignment horizontal="center" wrapText="1"/>
    </xf>
    <xf numFmtId="49" fontId="11" fillId="2" borderId="0" xfId="0" applyNumberFormat="1" applyFont="1" applyFill="1" applyBorder="1" applyAlignment="1">
      <alignment horizontal="center" vertical="top" wrapText="1"/>
    </xf>
    <xf numFmtId="49" fontId="10" fillId="2" borderId="1" xfId="1" applyNumberFormat="1" applyFont="1" applyFill="1" applyBorder="1" applyAlignment="1">
      <alignment horizontal="center" vertical="top" wrapText="1"/>
    </xf>
    <xf numFmtId="0" fontId="7" fillId="2" borderId="0" xfId="0" applyFont="1" applyFill="1" applyAlignment="1">
      <alignment vertical="top" wrapText="1"/>
    </xf>
    <xf numFmtId="49" fontId="10" fillId="2" borderId="0" xfId="1" applyNumberFormat="1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vertical="top" wrapText="1"/>
    </xf>
    <xf numFmtId="0" fontId="4" fillId="2" borderId="0" xfId="0" applyFont="1" applyFill="1" applyBorder="1" applyAlignment="1">
      <alignment vertical="top" wrapText="1"/>
    </xf>
    <xf numFmtId="0" fontId="1" fillId="2" borderId="0" xfId="0" applyFont="1" applyFill="1" applyAlignment="1">
      <alignment vertical="top" wrapText="1"/>
    </xf>
    <xf numFmtId="0" fontId="5" fillId="3" borderId="0" xfId="0" applyFont="1" applyFill="1" applyAlignment="1">
      <alignment horizontal="center"/>
    </xf>
    <xf numFmtId="49" fontId="12" fillId="2" borderId="0" xfId="0" applyNumberFormat="1" applyFont="1" applyFill="1" applyBorder="1" applyAlignment="1">
      <alignment horizontal="center"/>
    </xf>
    <xf numFmtId="165" fontId="8" fillId="2" borderId="2" xfId="1" applyNumberFormat="1" applyFont="1" applyFill="1" applyBorder="1" applyAlignment="1">
      <alignment horizontal="center"/>
    </xf>
    <xf numFmtId="165" fontId="8" fillId="2" borderId="0" xfId="1" applyNumberFormat="1" applyFont="1" applyFill="1" applyBorder="1" applyAlignment="1">
      <alignment horizontal="center"/>
    </xf>
    <xf numFmtId="0" fontId="7" fillId="2" borderId="0" xfId="0" applyFont="1" applyFill="1" applyBorder="1"/>
    <xf numFmtId="0" fontId="4" fillId="2" borderId="0" xfId="0" applyFont="1" applyFill="1" applyBorder="1"/>
    <xf numFmtId="0" fontId="13" fillId="2" borderId="0" xfId="0" applyFont="1" applyFill="1" applyAlignment="1">
      <alignment horizontal="center"/>
    </xf>
    <xf numFmtId="0" fontId="8" fillId="2" borderId="0" xfId="0" applyFont="1" applyFill="1"/>
    <xf numFmtId="0" fontId="8" fillId="3" borderId="0" xfId="0" applyFont="1" applyFill="1"/>
    <xf numFmtId="165" fontId="8" fillId="2" borderId="0" xfId="1" applyNumberFormat="1" applyFont="1" applyFill="1"/>
    <xf numFmtId="165" fontId="5" fillId="2" borderId="0" xfId="1" applyNumberFormat="1" applyFont="1" applyFill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165" fontId="5" fillId="2" borderId="0" xfId="1" applyNumberFormat="1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14" fillId="2" borderId="0" xfId="0" applyFont="1" applyFill="1" applyBorder="1"/>
    <xf numFmtId="0" fontId="14" fillId="3" borderId="0" xfId="0" applyFont="1" applyFill="1" applyBorder="1"/>
    <xf numFmtId="0" fontId="15" fillId="3" borderId="0" xfId="0" applyFont="1" applyFill="1" applyBorder="1"/>
    <xf numFmtId="0" fontId="1" fillId="3" borderId="0" xfId="0" applyFont="1" applyFill="1"/>
    <xf numFmtId="0" fontId="7" fillId="4" borderId="5" xfId="0" applyFont="1" applyFill="1" applyBorder="1"/>
    <xf numFmtId="0" fontId="7" fillId="4" borderId="6" xfId="0" applyFont="1" applyFill="1" applyBorder="1"/>
    <xf numFmtId="0" fontId="5" fillId="2" borderId="0" xfId="0" applyFont="1" applyFill="1"/>
    <xf numFmtId="166" fontId="5" fillId="2" borderId="0" xfId="0" applyNumberFormat="1" applyFont="1" applyFill="1"/>
    <xf numFmtId="49" fontId="8" fillId="3" borderId="0" xfId="0" applyNumberFormat="1" applyFont="1" applyFill="1" applyAlignment="1">
      <alignment horizontal="center"/>
    </xf>
    <xf numFmtId="49" fontId="16" fillId="2" borderId="0" xfId="0" applyNumberFormat="1" applyFont="1" applyFill="1" applyBorder="1" applyAlignment="1">
      <alignment horizontal="center"/>
    </xf>
    <xf numFmtId="165" fontId="5" fillId="2" borderId="0" xfId="1" applyNumberFormat="1" applyFont="1" applyFill="1"/>
    <xf numFmtId="167" fontId="6" fillId="4" borderId="5" xfId="2" applyNumberFormat="1" applyFont="1" applyFill="1" applyBorder="1"/>
    <xf numFmtId="167" fontId="6" fillId="2" borderId="0" xfId="2" applyNumberFormat="1" applyFont="1" applyFill="1" applyBorder="1"/>
    <xf numFmtId="165" fontId="5" fillId="2" borderId="0" xfId="1" applyNumberFormat="1" applyFont="1" applyFill="1" applyBorder="1"/>
    <xf numFmtId="167" fontId="6" fillId="4" borderId="6" xfId="2" applyNumberFormat="1" applyFont="1" applyFill="1" applyBorder="1"/>
    <xf numFmtId="167" fontId="14" fillId="2" borderId="0" xfId="2" applyNumberFormat="1" applyFont="1" applyFill="1" applyBorder="1" applyAlignment="1"/>
    <xf numFmtId="165" fontId="14" fillId="3" borderId="0" xfId="1" applyNumberFormat="1" applyFont="1" applyFill="1" applyBorder="1"/>
    <xf numFmtId="167" fontId="14" fillId="3" borderId="0" xfId="2" applyNumberFormat="1" applyFont="1" applyFill="1" applyBorder="1" applyAlignment="1"/>
    <xf numFmtId="167" fontId="15" fillId="3" borderId="0" xfId="2" applyNumberFormat="1" applyFont="1" applyFill="1" applyBorder="1" applyAlignment="1"/>
    <xf numFmtId="0" fontId="13" fillId="3" borderId="0" xfId="0" applyFont="1" applyFill="1"/>
    <xf numFmtId="0" fontId="17" fillId="2" borderId="0" xfId="0" applyFont="1" applyFill="1"/>
    <xf numFmtId="0" fontId="13" fillId="2" borderId="0" xfId="0" applyFont="1" applyFill="1"/>
    <xf numFmtId="165" fontId="8" fillId="2" borderId="1" xfId="1" applyNumberFormat="1" applyFont="1" applyFill="1" applyBorder="1"/>
    <xf numFmtId="167" fontId="7" fillId="4" borderId="5" xfId="2" applyNumberFormat="1" applyFont="1" applyFill="1" applyBorder="1"/>
    <xf numFmtId="167" fontId="7" fillId="2" borderId="0" xfId="2" applyNumberFormat="1" applyFont="1" applyFill="1" applyBorder="1"/>
    <xf numFmtId="165" fontId="8" fillId="2" borderId="0" xfId="1" applyNumberFormat="1" applyFont="1" applyFill="1" applyBorder="1"/>
    <xf numFmtId="167" fontId="7" fillId="4" borderId="6" xfId="2" applyNumberFormat="1" applyFont="1" applyFill="1" applyBorder="1"/>
    <xf numFmtId="165" fontId="5" fillId="2" borderId="1" xfId="1" applyNumberFormat="1" applyFont="1" applyFill="1" applyBorder="1"/>
    <xf numFmtId="0" fontId="14" fillId="2" borderId="0" xfId="0" applyFont="1" applyFill="1" applyBorder="1" applyAlignment="1">
      <alignment horizontal="right"/>
    </xf>
    <xf numFmtId="0" fontId="15" fillId="3" borderId="0" xfId="0" applyFont="1" applyFill="1" applyBorder="1" applyAlignment="1">
      <alignment horizontal="right"/>
    </xf>
    <xf numFmtId="9" fontId="1" fillId="2" borderId="0" xfId="2" applyFont="1" applyFill="1"/>
    <xf numFmtId="165" fontId="1" fillId="3" borderId="0" xfId="0" applyNumberFormat="1" applyFont="1" applyFill="1"/>
    <xf numFmtId="165" fontId="1" fillId="2" borderId="0" xfId="0" applyNumberFormat="1" applyFont="1" applyFill="1"/>
    <xf numFmtId="0" fontId="18" fillId="2" borderId="0" xfId="0" applyFont="1" applyFill="1"/>
    <xf numFmtId="0" fontId="19" fillId="2" borderId="0" xfId="0" applyFont="1" applyFill="1"/>
    <xf numFmtId="49" fontId="19" fillId="3" borderId="0" xfId="0" applyNumberFormat="1" applyFont="1" applyFill="1" applyAlignment="1">
      <alignment horizontal="center"/>
    </xf>
    <xf numFmtId="49" fontId="20" fillId="2" borderId="0" xfId="0" applyNumberFormat="1" applyFont="1" applyFill="1" applyBorder="1" applyAlignment="1">
      <alignment horizontal="center"/>
    </xf>
    <xf numFmtId="165" fontId="19" fillId="2" borderId="0" xfId="1" applyNumberFormat="1" applyFont="1" applyFill="1"/>
    <xf numFmtId="165" fontId="19" fillId="2" borderId="0" xfId="1" applyNumberFormat="1" applyFont="1" applyFill="1" applyBorder="1"/>
    <xf numFmtId="167" fontId="21" fillId="4" borderId="5" xfId="2" applyNumberFormat="1" applyFont="1" applyFill="1" applyBorder="1"/>
    <xf numFmtId="167" fontId="21" fillId="2" borderId="0" xfId="2" applyNumberFormat="1" applyFont="1" applyFill="1" applyBorder="1"/>
    <xf numFmtId="167" fontId="21" fillId="4" borderId="6" xfId="2" applyNumberFormat="1" applyFont="1" applyFill="1" applyBorder="1"/>
    <xf numFmtId="0" fontId="22" fillId="3" borderId="0" xfId="0" applyFont="1" applyFill="1"/>
    <xf numFmtId="0" fontId="22" fillId="2" borderId="0" xfId="0" applyFont="1" applyFill="1"/>
    <xf numFmtId="165" fontId="5" fillId="2" borderId="7" xfId="1" applyNumberFormat="1" applyFont="1" applyFill="1" applyBorder="1"/>
    <xf numFmtId="167" fontId="7" fillId="4" borderId="5" xfId="0" applyNumberFormat="1" applyFont="1" applyFill="1" applyBorder="1"/>
    <xf numFmtId="167" fontId="7" fillId="2" borderId="0" xfId="0" applyNumberFormat="1" applyFont="1" applyFill="1" applyBorder="1"/>
    <xf numFmtId="167" fontId="7" fillId="4" borderId="6" xfId="0" applyNumberFormat="1" applyFont="1" applyFill="1" applyBorder="1"/>
    <xf numFmtId="165" fontId="5" fillId="2" borderId="8" xfId="1" applyNumberFormat="1" applyFont="1" applyFill="1" applyBorder="1"/>
    <xf numFmtId="167" fontId="7" fillId="4" borderId="9" xfId="2" applyNumberFormat="1" applyFont="1" applyFill="1" applyBorder="1"/>
    <xf numFmtId="167" fontId="7" fillId="4" borderId="10" xfId="2" applyNumberFormat="1" applyFont="1" applyFill="1" applyBorder="1"/>
    <xf numFmtId="3" fontId="5" fillId="2" borderId="0" xfId="0" applyNumberFormat="1" applyFont="1" applyFill="1"/>
    <xf numFmtId="0" fontId="6" fillId="2" borderId="0" xfId="0" applyFont="1" applyFill="1"/>
    <xf numFmtId="3" fontId="5" fillId="2" borderId="0" xfId="0" applyNumberFormat="1" applyFont="1" applyFill="1" applyBorder="1"/>
    <xf numFmtId="167" fontId="14" fillId="2" borderId="0" xfId="2" applyNumberFormat="1" applyFont="1" applyFill="1" applyBorder="1"/>
    <xf numFmtId="167" fontId="15" fillId="3" borderId="0" xfId="2" applyNumberFormat="1" applyFont="1" applyFill="1" applyBorder="1"/>
    <xf numFmtId="0" fontId="5" fillId="2" borderId="0" xfId="0" applyFont="1" applyFill="1" applyAlignment="1">
      <alignment wrapText="1"/>
    </xf>
    <xf numFmtId="49" fontId="8" fillId="3" borderId="0" xfId="0" applyNumberFormat="1" applyFont="1" applyFill="1" applyAlignment="1">
      <alignment horizontal="center" wrapText="1"/>
    </xf>
    <xf numFmtId="165" fontId="5" fillId="2" borderId="0" xfId="1" applyNumberFormat="1" applyFont="1" applyFill="1" applyBorder="1" applyAlignment="1"/>
    <xf numFmtId="4" fontId="5" fillId="2" borderId="0" xfId="1" applyNumberFormat="1" applyFont="1" applyFill="1" applyBorder="1" applyAlignment="1"/>
    <xf numFmtId="0" fontId="6" fillId="2" borderId="0" xfId="0" applyFont="1" applyFill="1" applyBorder="1" applyAlignment="1"/>
    <xf numFmtId="3" fontId="5" fillId="2" borderId="0" xfId="0" applyNumberFormat="1" applyFont="1" applyFill="1" applyBorder="1" applyAlignment="1"/>
    <xf numFmtId="0" fontId="6" fillId="2" borderId="0" xfId="0" applyFont="1" applyFill="1" applyAlignment="1"/>
    <xf numFmtId="0" fontId="1" fillId="3" borderId="0" xfId="0" applyFont="1" applyFill="1" applyAlignment="1"/>
    <xf numFmtId="0" fontId="1" fillId="2" borderId="0" xfId="0" applyFont="1" applyFill="1" applyAlignment="1"/>
    <xf numFmtId="3" fontId="8" fillId="2" borderId="0" xfId="0" applyNumberFormat="1" applyFont="1" applyFill="1"/>
    <xf numFmtId="3" fontId="8" fillId="2" borderId="0" xfId="0" applyNumberFormat="1" applyFont="1" applyFill="1" applyBorder="1"/>
    <xf numFmtId="4" fontId="5" fillId="2" borderId="8" xfId="0" applyNumberFormat="1" applyFont="1" applyFill="1" applyBorder="1"/>
    <xf numFmtId="4" fontId="7" fillId="0" borderId="0" xfId="0" applyNumberFormat="1" applyFont="1" applyFill="1"/>
    <xf numFmtId="4" fontId="7" fillId="2" borderId="0" xfId="0" applyNumberFormat="1" applyFont="1" applyFill="1"/>
    <xf numFmtId="4" fontId="5" fillId="2" borderId="0" xfId="1" applyNumberFormat="1" applyFont="1" applyFill="1" applyBorder="1"/>
    <xf numFmtId="4" fontId="5" fillId="2" borderId="8" xfId="1" applyNumberFormat="1" applyFont="1" applyFill="1" applyBorder="1" applyAlignment="1"/>
    <xf numFmtId="167" fontId="14" fillId="3" borderId="0" xfId="2" applyNumberFormat="1" applyFont="1" applyFill="1" applyBorder="1"/>
    <xf numFmtId="49" fontId="5" fillId="2" borderId="0" xfId="0" applyNumberFormat="1" applyFont="1" applyFill="1"/>
    <xf numFmtId="0" fontId="6" fillId="3" borderId="0" xfId="0" applyFont="1" applyFill="1" applyBorder="1"/>
    <xf numFmtId="0" fontId="3" fillId="2" borderId="0" xfId="0" applyFont="1" applyFill="1"/>
    <xf numFmtId="168" fontId="8" fillId="2" borderId="0" xfId="1" applyNumberFormat="1" applyFont="1" applyFill="1"/>
    <xf numFmtId="167" fontId="9" fillId="2" borderId="0" xfId="2" applyNumberFormat="1" applyFont="1" applyFill="1" applyBorder="1" applyAlignment="1">
      <alignment horizontal="center"/>
    </xf>
    <xf numFmtId="167" fontId="8" fillId="2" borderId="0" xfId="2" applyNumberFormat="1" applyFont="1" applyFill="1"/>
    <xf numFmtId="167" fontId="7" fillId="2" borderId="0" xfId="2" applyNumberFormat="1" applyFont="1" applyFill="1"/>
    <xf numFmtId="169" fontId="8" fillId="2" borderId="0" xfId="1" applyNumberFormat="1" applyFont="1" applyFill="1"/>
    <xf numFmtId="169" fontId="1" fillId="2" borderId="0" xfId="1" applyNumberFormat="1" applyFont="1" applyFill="1"/>
    <xf numFmtId="9" fontId="8" fillId="2" borderId="0" xfId="2" applyFont="1" applyFill="1"/>
    <xf numFmtId="49" fontId="23" fillId="2" borderId="0" xfId="0" applyNumberFormat="1" applyFont="1" applyFill="1" applyBorder="1" applyAlignment="1">
      <alignment horizontal="center"/>
    </xf>
    <xf numFmtId="165" fontId="23" fillId="2" borderId="0" xfId="1" applyNumberFormat="1" applyFont="1" applyFill="1"/>
    <xf numFmtId="9" fontId="16" fillId="2" borderId="0" xfId="2" applyFont="1" applyFill="1"/>
    <xf numFmtId="0" fontId="16" fillId="2" borderId="0" xfId="0" applyFont="1" applyFill="1"/>
    <xf numFmtId="3" fontId="1" fillId="2" borderId="0" xfId="0" applyNumberFormat="1" applyFont="1" applyFill="1"/>
    <xf numFmtId="165" fontId="5" fillId="2" borderId="0" xfId="1" applyNumberFormat="1" applyFont="1" applyFill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8" fillId="2" borderId="0" xfId="0" applyFont="1" applyFill="1" applyBorder="1" applyAlignment="1">
      <alignment horizontal="center"/>
    </xf>
    <xf numFmtId="0" fontId="14" fillId="2" borderId="11" xfId="0" applyFont="1" applyFill="1" applyBorder="1"/>
    <xf numFmtId="0" fontId="8" fillId="2" borderId="0" xfId="0" applyFont="1" applyFill="1" applyBorder="1"/>
    <xf numFmtId="165" fontId="8" fillId="2" borderId="0" xfId="1" applyNumberFormat="1" applyFont="1" applyFill="1" applyAlignment="1">
      <alignment horizontal="center"/>
    </xf>
    <xf numFmtId="0" fontId="5" fillId="2" borderId="0" xfId="0" applyFont="1" applyFill="1" applyBorder="1"/>
    <xf numFmtId="0" fontId="19" fillId="2" borderId="0" xfId="0" applyFont="1" applyFill="1" applyBorder="1"/>
    <xf numFmtId="165" fontId="5" fillId="2" borderId="12" xfId="1" applyNumberFormat="1" applyFont="1" applyFill="1" applyBorder="1"/>
    <xf numFmtId="165" fontId="5" fillId="2" borderId="7" xfId="0" applyNumberFormat="1" applyFont="1" applyFill="1" applyBorder="1"/>
    <xf numFmtId="0" fontId="8" fillId="0" borderId="0" xfId="0" applyFont="1" applyFill="1"/>
    <xf numFmtId="167" fontId="8" fillId="2" borderId="0" xfId="2" applyNumberFormat="1" applyFont="1" applyFill="1" applyBorder="1"/>
    <xf numFmtId="0" fontId="5" fillId="2" borderId="0" xfId="0" applyFont="1" applyFill="1" applyBorder="1" applyAlignment="1"/>
    <xf numFmtId="3" fontId="16" fillId="2" borderId="0" xfId="0" applyNumberFormat="1" applyFont="1" applyFill="1"/>
    <xf numFmtId="0" fontId="23" fillId="2" borderId="0" xfId="0" applyFont="1" applyFill="1"/>
  </cellXfs>
  <cellStyles count="4">
    <cellStyle name="Euro" xfId="3"/>
    <cellStyle name="Komma" xfId="1" builtinId="3"/>
    <cellStyle name="Prozent" xfId="2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_Investor_Relation/001_Investor_Relations/Abschl&#252;sse/8_GJ_1213/1_Q1_Bericht/7_Web/Konzern_GuV31121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V_D"/>
      <sheetName val="GuV_E"/>
      <sheetName val="GuV 1213"/>
      <sheetName val="GuV 0809"/>
      <sheetName val="GuV 1112"/>
      <sheetName val="GuV_D (2)"/>
      <sheetName val="GuV_E (2)"/>
      <sheetName val="GuV 0708 alt"/>
      <sheetName val="GuV_VJ"/>
      <sheetName val="GuV_GJ"/>
      <sheetName val="IS-Deutsch_Euro"/>
      <sheetName val="GJ 00_01"/>
      <sheetName val="GJ 01_02"/>
      <sheetName val="IS-Engl_Euro "/>
    </sheetNames>
    <sheetDataSet>
      <sheetData sheetId="0">
        <row r="10">
          <cell r="H10" t="str">
            <v>(2q) (4)</v>
          </cell>
          <cell r="N10">
            <v>218999</v>
          </cell>
          <cell r="S10">
            <v>210341</v>
          </cell>
        </row>
        <row r="12">
          <cell r="N12">
            <v>-101594</v>
          </cell>
          <cell r="S12">
            <v>-100097</v>
          </cell>
        </row>
        <row r="14">
          <cell r="N14">
            <v>117405</v>
          </cell>
          <cell r="S14">
            <v>110244</v>
          </cell>
        </row>
        <row r="16">
          <cell r="N16">
            <v>-53403</v>
          </cell>
          <cell r="S16">
            <v>-50299</v>
          </cell>
        </row>
        <row r="17">
          <cell r="N17">
            <v>-9652</v>
          </cell>
          <cell r="S17">
            <v>-10058</v>
          </cell>
        </row>
        <row r="18">
          <cell r="H18" t="str">
            <v>(34)</v>
          </cell>
          <cell r="N18">
            <v>-23120</v>
          </cell>
          <cell r="S18">
            <v>-21579</v>
          </cell>
        </row>
        <row r="19">
          <cell r="H19" t="str">
            <v>(5)</v>
          </cell>
          <cell r="N19">
            <v>0</v>
          </cell>
          <cell r="S19">
            <v>0</v>
          </cell>
        </row>
        <row r="20">
          <cell r="N20">
            <v>0</v>
          </cell>
          <cell r="S20">
            <v>-30</v>
          </cell>
        </row>
        <row r="23">
          <cell r="L23">
            <v>35497</v>
          </cell>
          <cell r="Q23">
            <v>32711</v>
          </cell>
        </row>
        <row r="24">
          <cell r="L24">
            <v>4267</v>
          </cell>
          <cell r="Q24">
            <v>4433</v>
          </cell>
        </row>
        <row r="26">
          <cell r="N26">
            <v>31230</v>
          </cell>
          <cell r="S26">
            <v>28278</v>
          </cell>
        </row>
        <row r="28">
          <cell r="H28" t="str">
            <v>(7) (14)</v>
          </cell>
          <cell r="N28">
            <v>0</v>
          </cell>
          <cell r="S28">
            <v>0</v>
          </cell>
        </row>
        <row r="29">
          <cell r="H29" t="str">
            <v>(7)</v>
          </cell>
          <cell r="N29">
            <v>701</v>
          </cell>
          <cell r="S29">
            <v>911</v>
          </cell>
        </row>
        <row r="30">
          <cell r="H30" t="str">
            <v>(7)</v>
          </cell>
          <cell r="N30">
            <v>-1307</v>
          </cell>
          <cell r="S30">
            <v>-1329</v>
          </cell>
        </row>
        <row r="31">
          <cell r="H31" t="str">
            <v>(2d) (7)</v>
          </cell>
          <cell r="N31">
            <v>6953</v>
          </cell>
          <cell r="S31">
            <v>-2710</v>
          </cell>
        </row>
        <row r="32">
          <cell r="H32" t="str">
            <v>(7)</v>
          </cell>
          <cell r="N32">
            <v>788</v>
          </cell>
          <cell r="S32">
            <v>597</v>
          </cell>
        </row>
        <row r="34">
          <cell r="N34">
            <v>38365</v>
          </cell>
          <cell r="S34">
            <v>25747</v>
          </cell>
        </row>
        <row r="36">
          <cell r="H36" t="str">
            <v>(8)</v>
          </cell>
          <cell r="N36">
            <v>-13139</v>
          </cell>
          <cell r="S36">
            <v>-7776</v>
          </cell>
        </row>
        <row r="38">
          <cell r="N38">
            <v>25226</v>
          </cell>
          <cell r="S38">
            <v>17971</v>
          </cell>
        </row>
        <row r="41">
          <cell r="N41">
            <v>23366</v>
          </cell>
          <cell r="S41">
            <v>16905</v>
          </cell>
        </row>
        <row r="42">
          <cell r="N42">
            <v>1860</v>
          </cell>
          <cell r="S42">
            <v>1066</v>
          </cell>
        </row>
        <row r="46">
          <cell r="H46" t="str">
            <v>(2s) (9)</v>
          </cell>
          <cell r="N46">
            <v>0.28737070562753897</v>
          </cell>
          <cell r="S46">
            <v>0.20790900362208109</v>
          </cell>
        </row>
      </sheetData>
      <sheetData sheetId="1"/>
      <sheetData sheetId="2">
        <row r="10">
          <cell r="K10">
            <v>218999</v>
          </cell>
        </row>
        <row r="12">
          <cell r="K12">
            <v>-101594</v>
          </cell>
        </row>
        <row r="16">
          <cell r="K16">
            <v>-53403</v>
          </cell>
        </row>
        <row r="17">
          <cell r="K17">
            <v>-9652</v>
          </cell>
        </row>
        <row r="18">
          <cell r="K18">
            <v>-23120</v>
          </cell>
        </row>
        <row r="23">
          <cell r="I23">
            <v>35497</v>
          </cell>
        </row>
        <row r="24">
          <cell r="I24">
            <v>4267</v>
          </cell>
        </row>
        <row r="28">
          <cell r="K28">
            <v>0</v>
          </cell>
        </row>
        <row r="29">
          <cell r="K29">
            <v>701</v>
          </cell>
        </row>
        <row r="30">
          <cell r="K30">
            <v>-1307</v>
          </cell>
        </row>
        <row r="31">
          <cell r="K31">
            <v>6953</v>
          </cell>
        </row>
        <row r="32">
          <cell r="K32">
            <v>788</v>
          </cell>
        </row>
        <row r="36">
          <cell r="K36">
            <v>-13139</v>
          </cell>
        </row>
        <row r="41">
          <cell r="K41">
            <v>23366</v>
          </cell>
        </row>
        <row r="42">
          <cell r="K42">
            <v>1860</v>
          </cell>
        </row>
        <row r="46">
          <cell r="K46">
            <v>0.28737070562753897</v>
          </cell>
        </row>
      </sheetData>
      <sheetData sheetId="3"/>
      <sheetData sheetId="4">
        <row r="10">
          <cell r="K10">
            <v>210341</v>
          </cell>
        </row>
        <row r="12">
          <cell r="K12">
            <v>-100097</v>
          </cell>
        </row>
        <row r="16">
          <cell r="K16">
            <v>-50299</v>
          </cell>
        </row>
        <row r="17">
          <cell r="K17">
            <v>-10058</v>
          </cell>
        </row>
        <row r="18">
          <cell r="K18">
            <v>-21579</v>
          </cell>
        </row>
        <row r="19">
          <cell r="K19">
            <v>0</v>
          </cell>
        </row>
        <row r="20">
          <cell r="K20">
            <v>-30</v>
          </cell>
        </row>
        <row r="23">
          <cell r="I23">
            <v>32711</v>
          </cell>
        </row>
        <row r="24">
          <cell r="I24">
            <v>4433</v>
          </cell>
        </row>
        <row r="28">
          <cell r="K28">
            <v>0</v>
          </cell>
        </row>
        <row r="29">
          <cell r="K29">
            <v>911</v>
          </cell>
        </row>
        <row r="30">
          <cell r="K30">
            <v>-1329</v>
          </cell>
        </row>
        <row r="31">
          <cell r="K31">
            <v>-2710</v>
          </cell>
        </row>
        <row r="32">
          <cell r="K32">
            <v>597</v>
          </cell>
        </row>
        <row r="36">
          <cell r="K36">
            <v>-7776</v>
          </cell>
        </row>
        <row r="41">
          <cell r="K41">
            <v>16905</v>
          </cell>
        </row>
        <row r="42">
          <cell r="K42">
            <v>1066</v>
          </cell>
        </row>
        <row r="46">
          <cell r="K46">
            <v>0.20790900362208109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58"/>
  <sheetViews>
    <sheetView tabSelected="1" zoomScale="75" zoomScaleNormal="75" workbookViewId="0">
      <selection activeCell="O10" sqref="O10"/>
    </sheetView>
  </sheetViews>
  <sheetFormatPr baseColWidth="10" defaultColWidth="11.42578125" defaultRowHeight="15" x14ac:dyDescent="0.25"/>
  <cols>
    <col min="1" max="2" width="2.85546875" style="1" customWidth="1"/>
    <col min="3" max="3" width="4" style="1" customWidth="1"/>
    <col min="4" max="5" width="11.42578125" style="1"/>
    <col min="6" max="6" width="6.85546875" style="1" customWidth="1"/>
    <col min="7" max="7" width="36.28515625" style="1" customWidth="1"/>
    <col min="8" max="8" width="14.7109375" style="1" hidden="1" customWidth="1"/>
    <col min="9" max="9" width="3.7109375" style="2" hidden="1" customWidth="1"/>
    <col min="10" max="11" width="3" style="2" customWidth="1"/>
    <col min="12" max="12" width="9.85546875" style="3" customWidth="1"/>
    <col min="13" max="13" width="1.7109375" style="3" customWidth="1"/>
    <col min="14" max="14" width="15.7109375" style="3" customWidth="1"/>
    <col min="15" max="15" width="9.140625" style="4" bestFit="1" customWidth="1"/>
    <col min="16" max="16" width="3" style="4" customWidth="1"/>
    <col min="17" max="17" width="9.85546875" style="3" customWidth="1"/>
    <col min="18" max="18" width="1.7109375" style="3" customWidth="1"/>
    <col min="19" max="19" width="20.5703125" style="3" customWidth="1"/>
    <col min="20" max="20" width="6" style="5" customWidth="1"/>
    <col min="21" max="21" width="9" style="4" customWidth="1"/>
    <col min="22" max="22" width="3" style="4" customWidth="1"/>
    <col min="23" max="23" width="8.5703125" style="4" customWidth="1"/>
    <col min="24" max="24" width="7.42578125" style="4" customWidth="1"/>
    <col min="25" max="25" width="3.5703125" style="4" customWidth="1"/>
    <col min="26" max="16384" width="11.42578125" style="1"/>
  </cols>
  <sheetData>
    <row r="1" spans="1:27" ht="15" customHeight="1" x14ac:dyDescent="0.25"/>
    <row r="2" spans="1:27" x14ac:dyDescent="0.25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spans="1:27" x14ac:dyDescent="0.25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27" x14ac:dyDescent="0.25">
      <c r="A4" s="7"/>
      <c r="B4" s="7"/>
      <c r="C4" s="7"/>
      <c r="D4" s="7"/>
      <c r="E4" s="7"/>
      <c r="F4" s="7"/>
      <c r="G4" s="7"/>
      <c r="H4" s="7"/>
      <c r="I4" s="8"/>
      <c r="J4" s="8"/>
      <c r="K4" s="8"/>
      <c r="L4" s="7"/>
      <c r="M4" s="7"/>
      <c r="N4" s="7"/>
      <c r="O4" s="9"/>
      <c r="P4" s="9"/>
      <c r="Q4" s="7"/>
      <c r="R4" s="7"/>
      <c r="S4" s="7"/>
      <c r="T4" s="8"/>
      <c r="U4" s="9"/>
      <c r="V4" s="10"/>
      <c r="W4" s="11"/>
      <c r="X4" s="10"/>
    </row>
    <row r="5" spans="1:27" ht="20.25" customHeight="1" x14ac:dyDescent="0.25">
      <c r="A5" s="12"/>
      <c r="B5" s="13"/>
      <c r="C5" s="13"/>
      <c r="D5" s="14"/>
      <c r="E5" s="13"/>
      <c r="F5" s="13"/>
      <c r="G5" s="13"/>
      <c r="H5" s="13"/>
      <c r="I5" s="15"/>
      <c r="J5" s="15"/>
      <c r="K5" s="15"/>
      <c r="L5" s="16" t="s">
        <v>2</v>
      </c>
      <c r="M5" s="16"/>
      <c r="N5" s="16"/>
      <c r="O5" s="10"/>
      <c r="P5" s="10"/>
      <c r="Q5" s="16" t="s">
        <v>3</v>
      </c>
      <c r="R5" s="16"/>
      <c r="S5" s="16"/>
      <c r="T5" s="17"/>
      <c r="U5" s="10"/>
      <c r="V5" s="10"/>
      <c r="W5" s="10"/>
      <c r="X5" s="10"/>
    </row>
    <row r="6" spans="1:27" s="26" customFormat="1" ht="35.25" customHeight="1" x14ac:dyDescent="0.25">
      <c r="A6" s="18"/>
      <c r="B6" s="18"/>
      <c r="C6" s="18"/>
      <c r="D6" s="18"/>
      <c r="E6" s="18"/>
      <c r="F6" s="18"/>
      <c r="G6" s="18"/>
      <c r="H6" s="19" t="s">
        <v>4</v>
      </c>
      <c r="I6" s="20"/>
      <c r="J6" s="20"/>
      <c r="K6" s="20"/>
      <c r="L6" s="21" t="s">
        <v>5</v>
      </c>
      <c r="M6" s="21"/>
      <c r="N6" s="21"/>
      <c r="O6" s="22"/>
      <c r="P6" s="22"/>
      <c r="Q6" s="21" t="s">
        <v>6</v>
      </c>
      <c r="R6" s="21"/>
      <c r="S6" s="21"/>
      <c r="T6" s="23"/>
      <c r="U6" s="22"/>
      <c r="V6" s="24"/>
      <c r="W6" s="24"/>
      <c r="X6" s="24"/>
      <c r="Y6" s="25"/>
    </row>
    <row r="7" spans="1:27" s="33" customFormat="1" x14ac:dyDescent="0.25">
      <c r="A7" s="7"/>
      <c r="B7" s="7"/>
      <c r="C7" s="7"/>
      <c r="D7" s="7"/>
      <c r="E7" s="7"/>
      <c r="F7" s="7"/>
      <c r="G7" s="7"/>
      <c r="H7" s="27"/>
      <c r="I7" s="28"/>
      <c r="J7" s="28"/>
      <c r="K7" s="28"/>
      <c r="L7" s="29" t="s">
        <v>7</v>
      </c>
      <c r="M7" s="29"/>
      <c r="N7" s="29"/>
      <c r="O7" s="9"/>
      <c r="P7" s="9"/>
      <c r="Q7" s="29" t="s">
        <v>7</v>
      </c>
      <c r="R7" s="29"/>
      <c r="S7" s="29"/>
      <c r="T7" s="30"/>
      <c r="U7" s="9"/>
      <c r="V7" s="31"/>
      <c r="W7" s="31"/>
      <c r="X7" s="31"/>
      <c r="Y7" s="32"/>
    </row>
    <row r="8" spans="1:27" x14ac:dyDescent="0.25">
      <c r="A8" s="34"/>
      <c r="B8" s="34"/>
      <c r="C8" s="34"/>
      <c r="D8" s="34"/>
      <c r="E8" s="34"/>
      <c r="F8" s="34"/>
      <c r="G8" s="34"/>
      <c r="H8" s="35"/>
      <c r="I8" s="15"/>
      <c r="J8" s="15"/>
      <c r="K8" s="15"/>
      <c r="L8" s="36"/>
      <c r="M8" s="36"/>
      <c r="N8" s="37"/>
      <c r="O8" s="38"/>
      <c r="P8" s="39"/>
      <c r="Q8" s="36"/>
      <c r="R8" s="36"/>
      <c r="S8" s="37"/>
      <c r="T8" s="40"/>
      <c r="U8" s="41"/>
      <c r="V8" s="42"/>
      <c r="W8" s="43"/>
      <c r="X8" s="43"/>
      <c r="Y8" s="44"/>
      <c r="Z8" s="45"/>
    </row>
    <row r="9" spans="1:27" ht="15" customHeight="1" x14ac:dyDescent="0.25">
      <c r="A9" s="34"/>
      <c r="B9" s="34"/>
      <c r="C9" s="34"/>
      <c r="D9" s="34"/>
      <c r="E9" s="34"/>
      <c r="F9" s="34"/>
      <c r="G9" s="34"/>
      <c r="H9" s="35"/>
      <c r="I9" s="15"/>
      <c r="J9" s="15"/>
      <c r="K9" s="15"/>
      <c r="L9" s="36"/>
      <c r="M9" s="36"/>
      <c r="N9" s="37"/>
      <c r="O9" s="46"/>
      <c r="P9" s="31"/>
      <c r="Q9" s="36"/>
      <c r="R9" s="36"/>
      <c r="S9" s="37"/>
      <c r="T9" s="40"/>
      <c r="U9" s="47"/>
      <c r="V9" s="42"/>
      <c r="W9" s="43"/>
      <c r="X9" s="43"/>
      <c r="Y9" s="44"/>
      <c r="Z9" s="45"/>
    </row>
    <row r="10" spans="1:27" s="63" customFormat="1" x14ac:dyDescent="0.25">
      <c r="A10" s="48" t="s">
        <v>8</v>
      </c>
      <c r="B10" s="48"/>
      <c r="C10" s="48"/>
      <c r="D10" s="48"/>
      <c r="E10" s="48"/>
      <c r="F10" s="48"/>
      <c r="G10" s="49"/>
      <c r="H10" s="50" t="s">
        <v>9</v>
      </c>
      <c r="I10" s="51"/>
      <c r="J10" s="51"/>
      <c r="K10" s="51"/>
      <c r="L10" s="52"/>
      <c r="M10" s="52"/>
      <c r="N10" s="52">
        <f>+'[1]GuV 1213'!K10</f>
        <v>218999</v>
      </c>
      <c r="O10" s="53">
        <f>N10/$N$10</f>
        <v>1</v>
      </c>
      <c r="P10" s="54"/>
      <c r="Q10" s="52"/>
      <c r="R10" s="52"/>
      <c r="S10" s="52">
        <f>+'[1]GuV 1112'!K10</f>
        <v>210341</v>
      </c>
      <c r="T10" s="55"/>
      <c r="U10" s="56">
        <f>+S10/$S$10</f>
        <v>1</v>
      </c>
      <c r="V10" s="57"/>
      <c r="W10" s="58"/>
      <c r="X10" s="59"/>
      <c r="Y10" s="60"/>
      <c r="Z10" s="61"/>
      <c r="AA10" s="62"/>
    </row>
    <row r="11" spans="1:27" s="63" customFormat="1" ht="6.75" customHeight="1" x14ac:dyDescent="0.25">
      <c r="A11" s="48"/>
      <c r="B11" s="48"/>
      <c r="C11" s="48"/>
      <c r="D11" s="48"/>
      <c r="E11" s="48"/>
      <c r="F11" s="48"/>
      <c r="G11" s="49"/>
      <c r="H11" s="50"/>
      <c r="I11" s="51"/>
      <c r="J11" s="51"/>
      <c r="K11" s="51"/>
      <c r="L11" s="52"/>
      <c r="M11" s="52"/>
      <c r="N11" s="52"/>
      <c r="O11" s="53"/>
      <c r="P11" s="54"/>
      <c r="Q11" s="52"/>
      <c r="R11" s="52"/>
      <c r="S11" s="52"/>
      <c r="T11" s="55"/>
      <c r="U11" s="56"/>
      <c r="V11" s="57"/>
      <c r="W11" s="58"/>
      <c r="X11" s="59"/>
      <c r="Y11" s="60"/>
      <c r="Z11" s="61"/>
      <c r="AA11" s="62"/>
    </row>
    <row r="12" spans="1:27" x14ac:dyDescent="0.25">
      <c r="A12" s="34" t="s">
        <v>10</v>
      </c>
      <c r="B12" s="34"/>
      <c r="C12" s="34"/>
      <c r="D12" s="34"/>
      <c r="E12" s="34"/>
      <c r="F12" s="34"/>
      <c r="G12" s="34"/>
      <c r="H12" s="50"/>
      <c r="I12" s="15"/>
      <c r="J12" s="15"/>
      <c r="K12" s="15"/>
      <c r="L12" s="36"/>
      <c r="M12" s="36"/>
      <c r="N12" s="64">
        <f>+'[1]GuV 1213'!K12</f>
        <v>-101594</v>
      </c>
      <c r="O12" s="65">
        <f>N12/-$N$10</f>
        <v>0.46390166165142305</v>
      </c>
      <c r="P12" s="66"/>
      <c r="Q12" s="36"/>
      <c r="R12" s="36"/>
      <c r="S12" s="64">
        <f>+'[1]GuV 1112'!K12</f>
        <v>-100097</v>
      </c>
      <c r="T12" s="67"/>
      <c r="U12" s="68">
        <f>+S12/-$S$10</f>
        <v>0.47587964305579988</v>
      </c>
      <c r="V12" s="57"/>
      <c r="W12" s="58"/>
      <c r="X12" s="59"/>
      <c r="Y12" s="60"/>
      <c r="Z12" s="45"/>
      <c r="AA12" s="62"/>
    </row>
    <row r="13" spans="1:27" ht="6.75" customHeight="1" x14ac:dyDescent="0.25">
      <c r="A13" s="34"/>
      <c r="B13" s="34"/>
      <c r="C13" s="34"/>
      <c r="D13" s="34"/>
      <c r="E13" s="34"/>
      <c r="F13" s="34"/>
      <c r="G13" s="34"/>
      <c r="H13" s="50"/>
      <c r="I13" s="15"/>
      <c r="J13" s="15"/>
      <c r="K13" s="15"/>
      <c r="L13" s="36"/>
      <c r="M13" s="36"/>
      <c r="N13" s="67"/>
      <c r="O13" s="65"/>
      <c r="P13" s="66"/>
      <c r="Q13" s="36"/>
      <c r="R13" s="36"/>
      <c r="S13" s="67"/>
      <c r="T13" s="67"/>
      <c r="U13" s="68"/>
      <c r="V13" s="57"/>
      <c r="W13" s="58"/>
      <c r="X13" s="59"/>
      <c r="Y13" s="60"/>
      <c r="Z13" s="45"/>
      <c r="AA13" s="62"/>
    </row>
    <row r="14" spans="1:27" s="63" customFormat="1" x14ac:dyDescent="0.25">
      <c r="A14" s="48" t="s">
        <v>11</v>
      </c>
      <c r="B14" s="48" t="s">
        <v>12</v>
      </c>
      <c r="C14" s="48"/>
      <c r="D14" s="48"/>
      <c r="E14" s="48"/>
      <c r="F14" s="48"/>
      <c r="G14" s="48"/>
      <c r="H14" s="50"/>
      <c r="I14" s="28"/>
      <c r="J14" s="28"/>
      <c r="K14" s="28"/>
      <c r="L14" s="52"/>
      <c r="M14" s="52"/>
      <c r="N14" s="69">
        <f>+N10+N12</f>
        <v>117405</v>
      </c>
      <c r="O14" s="53">
        <f>N14/$N$10</f>
        <v>0.5360983383485769</v>
      </c>
      <c r="P14" s="54"/>
      <c r="Q14" s="52"/>
      <c r="R14" s="52"/>
      <c r="S14" s="69">
        <f>+S10+S12</f>
        <v>110244</v>
      </c>
      <c r="T14" s="55"/>
      <c r="U14" s="56">
        <f>+S14/$S$10</f>
        <v>0.52412035694420012</v>
      </c>
      <c r="V14" s="57"/>
      <c r="W14" s="58"/>
      <c r="X14" s="59"/>
      <c r="Y14" s="60"/>
      <c r="Z14" s="61"/>
    </row>
    <row r="15" spans="1:27" s="63" customFormat="1" ht="6.75" customHeight="1" x14ac:dyDescent="0.25">
      <c r="A15" s="48"/>
      <c r="B15" s="48"/>
      <c r="C15" s="48"/>
      <c r="D15" s="48"/>
      <c r="E15" s="48"/>
      <c r="F15" s="48"/>
      <c r="G15" s="48"/>
      <c r="H15" s="50"/>
      <c r="I15" s="28"/>
      <c r="J15" s="28"/>
      <c r="K15" s="28"/>
      <c r="L15" s="52"/>
      <c r="M15" s="52"/>
      <c r="N15" s="52"/>
      <c r="O15" s="53"/>
      <c r="P15" s="54"/>
      <c r="Q15" s="52"/>
      <c r="R15" s="52"/>
      <c r="S15" s="52"/>
      <c r="T15" s="55"/>
      <c r="U15" s="56"/>
      <c r="V15" s="57"/>
      <c r="W15" s="58"/>
      <c r="X15" s="59"/>
      <c r="Y15" s="60"/>
      <c r="Z15" s="61"/>
    </row>
    <row r="16" spans="1:27" x14ac:dyDescent="0.25">
      <c r="A16" s="34" t="s">
        <v>13</v>
      </c>
      <c r="B16" s="34"/>
      <c r="C16" s="34"/>
      <c r="D16" s="34"/>
      <c r="E16" s="34"/>
      <c r="F16" s="34"/>
      <c r="G16" s="34"/>
      <c r="H16" s="50"/>
      <c r="I16" s="15"/>
      <c r="J16" s="15"/>
      <c r="K16" s="15"/>
      <c r="L16" s="36"/>
      <c r="M16" s="36"/>
      <c r="N16" s="36">
        <f>+'[1]GuV 1213'!K16</f>
        <v>-53403</v>
      </c>
      <c r="O16" s="65">
        <f>N16/-$N$10</f>
        <v>0.2438504285407696</v>
      </c>
      <c r="P16" s="66"/>
      <c r="Q16" s="36"/>
      <c r="R16" s="36"/>
      <c r="S16" s="36">
        <f>+'[1]GuV 1112'!K16</f>
        <v>-50299</v>
      </c>
      <c r="T16" s="67"/>
      <c r="U16" s="68">
        <f>+S16/-$S$10</f>
        <v>0.23913074483814378</v>
      </c>
      <c r="V16" s="57"/>
      <c r="W16" s="58"/>
      <c r="X16" s="59"/>
      <c r="Y16" s="60"/>
      <c r="Z16" s="45"/>
    </row>
    <row r="17" spans="1:27" x14ac:dyDescent="0.25">
      <c r="A17" s="34" t="s">
        <v>14</v>
      </c>
      <c r="B17" s="34"/>
      <c r="C17" s="34"/>
      <c r="D17" s="34"/>
      <c r="E17" s="34"/>
      <c r="F17" s="34"/>
      <c r="G17" s="34"/>
      <c r="H17" s="50"/>
      <c r="I17" s="15"/>
      <c r="J17" s="15"/>
      <c r="K17" s="15"/>
      <c r="L17" s="36"/>
      <c r="M17" s="36"/>
      <c r="N17" s="36">
        <f>+'[1]GuV 1213'!K17</f>
        <v>-9652</v>
      </c>
      <c r="O17" s="65">
        <f>N17/-$N$10</f>
        <v>4.407326060849593E-2</v>
      </c>
      <c r="P17" s="66"/>
      <c r="Q17" s="36"/>
      <c r="R17" s="36"/>
      <c r="S17" s="36">
        <f>+'[1]GuV 1112'!K17</f>
        <v>-10058</v>
      </c>
      <c r="T17" s="67"/>
      <c r="U17" s="68">
        <f>+S17/-$S$10</f>
        <v>4.7817591434860536E-2</v>
      </c>
      <c r="V17" s="57"/>
      <c r="W17" s="58"/>
      <c r="X17" s="59"/>
      <c r="Y17" s="60"/>
      <c r="Z17" s="45"/>
    </row>
    <row r="18" spans="1:27" x14ac:dyDescent="0.25">
      <c r="A18" s="34" t="s">
        <v>15</v>
      </c>
      <c r="B18" s="34"/>
      <c r="C18" s="34"/>
      <c r="D18" s="34"/>
      <c r="E18" s="34"/>
      <c r="F18" s="34"/>
      <c r="G18" s="34"/>
      <c r="H18" s="50" t="s">
        <v>16</v>
      </c>
      <c r="I18" s="15"/>
      <c r="J18" s="15"/>
      <c r="K18" s="15"/>
      <c r="L18" s="36"/>
      <c r="M18" s="36"/>
      <c r="N18" s="36">
        <f>+'[1]GuV 1213'!K18</f>
        <v>-23120</v>
      </c>
      <c r="O18" s="65">
        <f>N18/-$N$10</f>
        <v>0.10557125831624802</v>
      </c>
      <c r="P18" s="66"/>
      <c r="Q18" s="36"/>
      <c r="R18" s="36"/>
      <c r="S18" s="36">
        <f>+'[1]GuV 1112'!K18</f>
        <v>-21579</v>
      </c>
      <c r="T18" s="67"/>
      <c r="U18" s="68">
        <f>+S18/-$S$10</f>
        <v>0.10259055533633481</v>
      </c>
      <c r="V18" s="70"/>
      <c r="W18" s="58"/>
      <c r="X18" s="59"/>
      <c r="Y18" s="71"/>
      <c r="Z18" s="45"/>
      <c r="AA18" s="72"/>
    </row>
    <row r="19" spans="1:27" x14ac:dyDescent="0.25">
      <c r="A19" s="34" t="s">
        <v>17</v>
      </c>
      <c r="B19" s="34"/>
      <c r="C19" s="34"/>
      <c r="D19" s="34"/>
      <c r="E19" s="34"/>
      <c r="F19" s="34"/>
      <c r="G19" s="34"/>
      <c r="H19" s="50" t="s">
        <v>18</v>
      </c>
      <c r="I19" s="15"/>
      <c r="J19" s="15"/>
      <c r="K19" s="15"/>
      <c r="L19" s="67"/>
      <c r="M19" s="67"/>
      <c r="N19" s="36">
        <f>+'[1]GuV 1213'!K19</f>
        <v>0</v>
      </c>
      <c r="O19" s="65">
        <f>N19/$N$10</f>
        <v>0</v>
      </c>
      <c r="P19" s="66"/>
      <c r="Q19" s="67"/>
      <c r="R19" s="67"/>
      <c r="S19" s="36">
        <f>+'[1]GuV 1112'!K19</f>
        <v>0</v>
      </c>
      <c r="T19" s="67"/>
      <c r="U19" s="68">
        <f>+S19/$S$10</f>
        <v>0</v>
      </c>
      <c r="V19" s="57"/>
      <c r="W19" s="58"/>
      <c r="X19" s="59"/>
      <c r="Y19" s="60"/>
      <c r="Z19" s="73"/>
      <c r="AA19" s="74"/>
    </row>
    <row r="20" spans="1:27" x14ac:dyDescent="0.25">
      <c r="A20" s="34" t="s">
        <v>19</v>
      </c>
      <c r="B20" s="34"/>
      <c r="C20" s="34"/>
      <c r="D20" s="34"/>
      <c r="E20" s="34"/>
      <c r="F20" s="34"/>
      <c r="G20" s="34"/>
      <c r="H20" s="50"/>
      <c r="I20" s="15"/>
      <c r="J20" s="15"/>
      <c r="K20" s="15"/>
      <c r="L20" s="67"/>
      <c r="M20" s="67"/>
      <c r="N20" s="36">
        <f>+'[1]GuV 1213'!K20</f>
        <v>0</v>
      </c>
      <c r="O20" s="65">
        <f>N20/-$N$10</f>
        <v>0</v>
      </c>
      <c r="P20" s="66"/>
      <c r="Q20" s="67"/>
      <c r="R20" s="67"/>
      <c r="S20" s="36">
        <f>+'[1]GuV 1112'!K20</f>
        <v>-30</v>
      </c>
      <c r="T20" s="67"/>
      <c r="U20" s="68">
        <f>+S20/-$S$10</f>
        <v>1.4262554613698707E-4</v>
      </c>
      <c r="V20" s="57"/>
      <c r="W20" s="58"/>
      <c r="X20" s="59"/>
      <c r="Y20" s="60"/>
      <c r="Z20" s="45"/>
      <c r="AA20" s="75"/>
    </row>
    <row r="21" spans="1:27" hidden="1" x14ac:dyDescent="0.25">
      <c r="A21" s="34" t="s">
        <v>20</v>
      </c>
      <c r="B21" s="34"/>
      <c r="C21" s="34"/>
      <c r="D21" s="34"/>
      <c r="E21" s="34"/>
      <c r="F21" s="34"/>
      <c r="G21" s="34"/>
      <c r="H21" s="50" t="s">
        <v>21</v>
      </c>
      <c r="I21" s="51"/>
      <c r="J21" s="51"/>
      <c r="K21" s="51"/>
      <c r="L21" s="36"/>
      <c r="M21" s="36"/>
      <c r="N21" s="36">
        <f>'[1]GuV 1213'!S21</f>
        <v>0</v>
      </c>
      <c r="O21" s="65">
        <f>N21/-$N$10</f>
        <v>0</v>
      </c>
      <c r="P21" s="66"/>
      <c r="Q21" s="36"/>
      <c r="R21" s="36"/>
      <c r="S21" s="36">
        <f>'[1]GuV 1112'!S21</f>
        <v>0</v>
      </c>
      <c r="T21" s="67"/>
      <c r="U21" s="68">
        <f>+S21/-$S$10</f>
        <v>0</v>
      </c>
      <c r="V21" s="57"/>
      <c r="W21" s="58"/>
      <c r="X21" s="59"/>
      <c r="Y21" s="60"/>
      <c r="Z21" s="45"/>
    </row>
    <row r="22" spans="1:27" ht="6.75" customHeight="1" x14ac:dyDescent="0.25">
      <c r="A22" s="34"/>
      <c r="B22" s="34"/>
      <c r="C22" s="34"/>
      <c r="D22" s="34"/>
      <c r="E22" s="34"/>
      <c r="F22" s="34"/>
      <c r="G22" s="34"/>
      <c r="H22" s="50"/>
      <c r="I22" s="51"/>
      <c r="J22" s="51"/>
      <c r="K22" s="51"/>
      <c r="L22" s="36"/>
      <c r="M22" s="36"/>
      <c r="N22" s="36"/>
      <c r="O22" s="65"/>
      <c r="P22" s="66"/>
      <c r="Q22" s="36"/>
      <c r="R22" s="36"/>
      <c r="S22" s="67"/>
      <c r="T22" s="67"/>
      <c r="U22" s="68"/>
      <c r="V22" s="42"/>
      <c r="W22" s="58"/>
      <c r="X22" s="43"/>
      <c r="Y22" s="44"/>
      <c r="Z22" s="45"/>
    </row>
    <row r="23" spans="1:27" s="85" customFormat="1" x14ac:dyDescent="0.25">
      <c r="A23" s="76"/>
      <c r="B23" s="76" t="s">
        <v>22</v>
      </c>
      <c r="C23" s="76"/>
      <c r="D23" s="76"/>
      <c r="E23" s="76"/>
      <c r="F23" s="76"/>
      <c r="G23" s="76"/>
      <c r="H23" s="77"/>
      <c r="I23" s="78"/>
      <c r="J23" s="78"/>
      <c r="K23" s="78"/>
      <c r="L23" s="79">
        <f>+'[1]GuV 1213'!I23</f>
        <v>35497</v>
      </c>
      <c r="M23" s="79"/>
      <c r="N23" s="80"/>
      <c r="O23" s="81">
        <f>+L23/N10</f>
        <v>0.16208749811642975</v>
      </c>
      <c r="P23" s="82"/>
      <c r="Q23" s="80">
        <f>+'[1]GuV 1112'!I23</f>
        <v>32711</v>
      </c>
      <c r="R23" s="79"/>
      <c r="S23" s="80"/>
      <c r="T23" s="80"/>
      <c r="U23" s="83">
        <f>+Q23/S10</f>
        <v>0.15551414132289948</v>
      </c>
      <c r="V23" s="57"/>
      <c r="W23" s="58"/>
      <c r="X23" s="59"/>
      <c r="Y23" s="60"/>
      <c r="Z23" s="84"/>
      <c r="AA23" s="75"/>
    </row>
    <row r="24" spans="1:27" s="85" customFormat="1" x14ac:dyDescent="0.25">
      <c r="A24" s="76"/>
      <c r="B24" s="76" t="s">
        <v>23</v>
      </c>
      <c r="C24" s="76"/>
      <c r="D24" s="76"/>
      <c r="E24" s="76"/>
      <c r="F24" s="76"/>
      <c r="G24" s="76"/>
      <c r="H24" s="77"/>
      <c r="I24" s="78"/>
      <c r="J24" s="78"/>
      <c r="K24" s="78"/>
      <c r="L24" s="79">
        <f>+'[1]GuV 1213'!I24</f>
        <v>4267</v>
      </c>
      <c r="M24" s="79"/>
      <c r="N24" s="80"/>
      <c r="O24" s="81"/>
      <c r="P24" s="82"/>
      <c r="Q24" s="80">
        <f>+'[1]GuV 1112'!I24</f>
        <v>4433</v>
      </c>
      <c r="R24" s="79"/>
      <c r="S24" s="80"/>
      <c r="T24" s="80"/>
      <c r="U24" s="83"/>
      <c r="V24" s="57"/>
      <c r="W24" s="58"/>
      <c r="X24" s="59"/>
      <c r="Y24" s="60"/>
      <c r="Z24" s="84"/>
      <c r="AA24" s="75"/>
    </row>
    <row r="25" spans="1:27" x14ac:dyDescent="0.25">
      <c r="A25" s="34"/>
      <c r="B25" s="34"/>
      <c r="C25" s="34"/>
      <c r="D25" s="34"/>
      <c r="E25" s="34"/>
      <c r="F25" s="34"/>
      <c r="G25" s="34"/>
      <c r="H25" s="50"/>
      <c r="I25" s="51"/>
      <c r="J25" s="51"/>
      <c r="K25" s="51"/>
      <c r="L25" s="36"/>
      <c r="M25" s="36"/>
      <c r="N25" s="67"/>
      <c r="O25" s="65"/>
      <c r="P25" s="66"/>
      <c r="Q25" s="67"/>
      <c r="R25" s="36"/>
      <c r="S25" s="67"/>
      <c r="T25" s="67"/>
      <c r="U25" s="68"/>
      <c r="V25" s="42"/>
      <c r="W25" s="58"/>
      <c r="X25" s="43"/>
      <c r="Y25" s="44"/>
      <c r="Z25" s="45"/>
    </row>
    <row r="26" spans="1:27" s="63" customFormat="1" x14ac:dyDescent="0.25">
      <c r="A26" s="48" t="s">
        <v>24</v>
      </c>
      <c r="B26" s="48" t="s">
        <v>25</v>
      </c>
      <c r="C26" s="48"/>
      <c r="D26" s="48"/>
      <c r="E26" s="48"/>
      <c r="F26" s="48"/>
      <c r="G26" s="48"/>
      <c r="H26" s="50"/>
      <c r="I26" s="28"/>
      <c r="J26" s="28"/>
      <c r="K26" s="28"/>
      <c r="L26" s="86"/>
      <c r="M26" s="86"/>
      <c r="N26" s="86">
        <f>+N14+N16+N17+N18+N21+N19+N20</f>
        <v>31230</v>
      </c>
      <c r="O26" s="53">
        <f>N26/$N$10</f>
        <v>0.1426033908830634</v>
      </c>
      <c r="P26" s="54"/>
      <c r="Q26" s="86"/>
      <c r="R26" s="86"/>
      <c r="S26" s="86">
        <f>S14+S16+S17+S18+S19+S20</f>
        <v>28278</v>
      </c>
      <c r="T26" s="55"/>
      <c r="U26" s="56">
        <f>+S26/$S$10</f>
        <v>0.13443883978872403</v>
      </c>
      <c r="V26" s="57"/>
      <c r="W26" s="58"/>
      <c r="X26" s="59"/>
      <c r="Y26" s="60"/>
      <c r="Z26" s="61"/>
    </row>
    <row r="27" spans="1:27" ht="6.75" customHeight="1" x14ac:dyDescent="0.25">
      <c r="A27" s="34"/>
      <c r="B27" s="34"/>
      <c r="C27" s="34"/>
      <c r="D27" s="34"/>
      <c r="E27" s="34"/>
      <c r="F27" s="34"/>
      <c r="G27" s="34"/>
      <c r="H27" s="50"/>
      <c r="I27" s="15"/>
      <c r="J27" s="15"/>
      <c r="K27" s="15"/>
      <c r="L27" s="36"/>
      <c r="M27" s="36"/>
      <c r="N27" s="36"/>
      <c r="O27" s="87"/>
      <c r="P27" s="88"/>
      <c r="Q27" s="36"/>
      <c r="R27" s="36"/>
      <c r="S27" s="36"/>
      <c r="T27" s="67"/>
      <c r="U27" s="89"/>
      <c r="V27" s="42"/>
      <c r="W27" s="43"/>
      <c r="X27" s="43"/>
      <c r="Y27" s="44"/>
      <c r="Z27" s="45"/>
    </row>
    <row r="28" spans="1:27" ht="15.75" hidden="1" customHeight="1" x14ac:dyDescent="0.25">
      <c r="A28" s="34" t="s">
        <v>26</v>
      </c>
      <c r="B28" s="34"/>
      <c r="C28" s="34"/>
      <c r="D28" s="34"/>
      <c r="E28" s="34"/>
      <c r="F28" s="34"/>
      <c r="G28" s="34"/>
      <c r="H28" s="50" t="s">
        <v>27</v>
      </c>
      <c r="I28" s="15"/>
      <c r="J28" s="15"/>
      <c r="K28" s="15"/>
      <c r="L28" s="36"/>
      <c r="M28" s="36"/>
      <c r="N28" s="36">
        <f>+'[1]GuV 1213'!K28</f>
        <v>0</v>
      </c>
      <c r="O28" s="65">
        <f>N28/-$N$10</f>
        <v>0</v>
      </c>
      <c r="P28" s="66"/>
      <c r="Q28" s="36"/>
      <c r="R28" s="36"/>
      <c r="S28" s="67">
        <f>+'[1]GuV 1112'!K28</f>
        <v>0</v>
      </c>
      <c r="T28" s="67"/>
      <c r="U28" s="68">
        <f>+S28/-$S$10</f>
        <v>0</v>
      </c>
      <c r="V28" s="42"/>
      <c r="W28" s="58"/>
      <c r="X28" s="59"/>
      <c r="Y28" s="44"/>
      <c r="Z28" s="45"/>
    </row>
    <row r="29" spans="1:27" x14ac:dyDescent="0.25">
      <c r="A29" s="34" t="s">
        <v>28</v>
      </c>
      <c r="B29" s="34"/>
      <c r="C29" s="34"/>
      <c r="D29" s="34"/>
      <c r="E29" s="34"/>
      <c r="F29" s="34"/>
      <c r="G29" s="34"/>
      <c r="H29" s="50" t="s">
        <v>29</v>
      </c>
      <c r="I29" s="15"/>
      <c r="J29" s="15"/>
      <c r="K29" s="15"/>
      <c r="L29" s="36"/>
      <c r="M29" s="36"/>
      <c r="N29" s="36">
        <f>+'[1]GuV 1213'!K29</f>
        <v>701</v>
      </c>
      <c r="O29" s="65">
        <f>N29/$N$10</f>
        <v>3.2009278581180737E-3</v>
      </c>
      <c r="P29" s="66"/>
      <c r="Q29" s="36"/>
      <c r="R29" s="36"/>
      <c r="S29" s="67">
        <f>+'[1]GuV 1112'!K29</f>
        <v>911</v>
      </c>
      <c r="T29" s="67"/>
      <c r="U29" s="68">
        <f>+S29/$S$10</f>
        <v>4.3310624176931744E-3</v>
      </c>
      <c r="V29" s="57"/>
      <c r="W29" s="58"/>
      <c r="X29" s="59"/>
      <c r="Y29" s="60"/>
      <c r="Z29" s="45"/>
      <c r="AA29" s="75"/>
    </row>
    <row r="30" spans="1:27" x14ac:dyDescent="0.25">
      <c r="A30" s="34" t="s">
        <v>30</v>
      </c>
      <c r="B30" s="34"/>
      <c r="C30" s="34"/>
      <c r="D30" s="34"/>
      <c r="E30" s="34"/>
      <c r="F30" s="34"/>
      <c r="G30" s="34"/>
      <c r="H30" s="50" t="s">
        <v>29</v>
      </c>
      <c r="I30" s="15"/>
      <c r="J30" s="15"/>
      <c r="K30" s="15"/>
      <c r="L30" s="36"/>
      <c r="M30" s="36"/>
      <c r="N30" s="36">
        <f>+'[1]GuV 1213'!K30</f>
        <v>-1307</v>
      </c>
      <c r="O30" s="65">
        <f>N30/-$N$10</f>
        <v>5.9680637811131559E-3</v>
      </c>
      <c r="P30" s="66"/>
      <c r="Q30" s="36"/>
      <c r="R30" s="36"/>
      <c r="S30" s="67">
        <f>+'[1]GuV 1112'!K30</f>
        <v>-1329</v>
      </c>
      <c r="T30" s="67"/>
      <c r="U30" s="68">
        <f>+S30/-$S$10</f>
        <v>6.3183116938685278E-3</v>
      </c>
      <c r="V30" s="57"/>
      <c r="W30" s="58"/>
      <c r="X30" s="59"/>
      <c r="Y30" s="60"/>
      <c r="Z30" s="45"/>
      <c r="AA30" s="75"/>
    </row>
    <row r="31" spans="1:27" x14ac:dyDescent="0.25">
      <c r="A31" s="34" t="s">
        <v>20</v>
      </c>
      <c r="B31" s="34"/>
      <c r="C31" s="34"/>
      <c r="D31" s="34"/>
      <c r="E31" s="34"/>
      <c r="F31" s="34"/>
      <c r="G31" s="34"/>
      <c r="H31" s="50" t="s">
        <v>31</v>
      </c>
      <c r="I31" s="15"/>
      <c r="J31" s="15"/>
      <c r="K31" s="15"/>
      <c r="L31" s="36"/>
      <c r="M31" s="36"/>
      <c r="N31" s="36">
        <f>+'[1]GuV 1213'!K31</f>
        <v>6953</v>
      </c>
      <c r="O31" s="65">
        <f>N31/$N$10</f>
        <v>3.174900342010694E-2</v>
      </c>
      <c r="P31" s="66"/>
      <c r="Q31" s="36"/>
      <c r="R31" s="36"/>
      <c r="S31" s="67">
        <f>+'[1]GuV 1112'!K31</f>
        <v>-2710</v>
      </c>
      <c r="T31" s="67"/>
      <c r="U31" s="68">
        <f>+S31/$S$10</f>
        <v>-1.2883841001041167E-2</v>
      </c>
      <c r="V31" s="57"/>
      <c r="W31" s="58"/>
      <c r="X31" s="59"/>
      <c r="Y31" s="60"/>
      <c r="Z31" s="45"/>
      <c r="AA31" s="75"/>
    </row>
    <row r="32" spans="1:27" x14ac:dyDescent="0.25">
      <c r="A32" s="34" t="s">
        <v>32</v>
      </c>
      <c r="B32" s="34"/>
      <c r="C32" s="34"/>
      <c r="D32" s="34"/>
      <c r="E32" s="34"/>
      <c r="F32" s="34"/>
      <c r="G32" s="34"/>
      <c r="H32" s="50" t="s">
        <v>29</v>
      </c>
      <c r="I32" s="15"/>
      <c r="J32" s="15"/>
      <c r="K32" s="15"/>
      <c r="L32" s="36"/>
      <c r="M32" s="36"/>
      <c r="N32" s="64">
        <f>+'[1]GuV 1213'!K32</f>
        <v>788</v>
      </c>
      <c r="O32" s="65">
        <f>N32/$N$10</f>
        <v>3.5981899460728133E-3</v>
      </c>
      <c r="P32" s="66"/>
      <c r="Q32" s="36"/>
      <c r="R32" s="36"/>
      <c r="S32" s="64">
        <f>+'[1]GuV 1112'!K32</f>
        <v>597</v>
      </c>
      <c r="T32" s="67"/>
      <c r="U32" s="68">
        <f>+S32/$S$10</f>
        <v>2.8382483681260429E-3</v>
      </c>
      <c r="V32" s="57"/>
      <c r="W32" s="58"/>
      <c r="X32" s="59"/>
      <c r="Y32" s="60"/>
      <c r="Z32" s="45"/>
    </row>
    <row r="33" spans="1:27" ht="6.75" customHeight="1" x14ac:dyDescent="0.25">
      <c r="A33" s="34"/>
      <c r="B33" s="34"/>
      <c r="C33" s="34"/>
      <c r="D33" s="34"/>
      <c r="E33" s="34"/>
      <c r="F33" s="34"/>
      <c r="G33" s="34"/>
      <c r="H33" s="50"/>
      <c r="I33" s="15"/>
      <c r="J33" s="15"/>
      <c r="K33" s="15"/>
      <c r="L33" s="36"/>
      <c r="M33" s="36"/>
      <c r="N33" s="67"/>
      <c r="O33" s="65"/>
      <c r="P33" s="66"/>
      <c r="Q33" s="36"/>
      <c r="R33" s="36"/>
      <c r="S33" s="67"/>
      <c r="T33" s="67"/>
      <c r="U33" s="68"/>
      <c r="V33" s="57"/>
      <c r="W33" s="58"/>
      <c r="X33" s="59"/>
      <c r="Y33" s="60"/>
      <c r="Z33" s="45"/>
    </row>
    <row r="34" spans="1:27" s="63" customFormat="1" x14ac:dyDescent="0.25">
      <c r="A34" s="48"/>
      <c r="B34" s="48" t="s">
        <v>33</v>
      </c>
      <c r="C34" s="48"/>
      <c r="D34" s="48"/>
      <c r="E34" s="48"/>
      <c r="F34" s="48"/>
      <c r="G34" s="48"/>
      <c r="H34" s="50"/>
      <c r="I34" s="28"/>
      <c r="J34" s="28"/>
      <c r="K34" s="28"/>
      <c r="L34" s="52"/>
      <c r="M34" s="52"/>
      <c r="N34" s="52">
        <f>+N26+N29+N30+N32+N28+N31</f>
        <v>38365</v>
      </c>
      <c r="O34" s="53">
        <f>N34/$N$10</f>
        <v>0.17518344832624808</v>
      </c>
      <c r="P34" s="54"/>
      <c r="Q34" s="52"/>
      <c r="R34" s="52"/>
      <c r="S34" s="52">
        <f>+S26+S29+S30+S32+S31+S28</f>
        <v>25747</v>
      </c>
      <c r="T34" s="55"/>
      <c r="U34" s="56">
        <f>+S34/$S$10</f>
        <v>0.12240599787963355</v>
      </c>
      <c r="V34" s="57"/>
      <c r="W34" s="58"/>
      <c r="X34" s="59"/>
      <c r="Y34" s="60"/>
      <c r="Z34" s="61"/>
    </row>
    <row r="35" spans="1:27" ht="6.75" customHeight="1" x14ac:dyDescent="0.25">
      <c r="A35" s="34"/>
      <c r="B35" s="34"/>
      <c r="C35" s="34"/>
      <c r="D35" s="34"/>
      <c r="E35" s="34"/>
      <c r="F35" s="34"/>
      <c r="G35" s="34"/>
      <c r="H35" s="50"/>
      <c r="I35" s="15"/>
      <c r="J35" s="15"/>
      <c r="K35" s="15"/>
      <c r="L35" s="36"/>
      <c r="M35" s="36"/>
      <c r="N35" s="36"/>
      <c r="O35" s="87"/>
      <c r="P35" s="88"/>
      <c r="Q35" s="36"/>
      <c r="R35" s="36"/>
      <c r="S35" s="36"/>
      <c r="T35" s="67"/>
      <c r="U35" s="89"/>
      <c r="V35" s="42"/>
      <c r="W35" s="43"/>
      <c r="X35" s="43"/>
      <c r="Y35" s="44"/>
      <c r="Z35" s="45"/>
    </row>
    <row r="36" spans="1:27" x14ac:dyDescent="0.25">
      <c r="A36" s="34" t="s">
        <v>34</v>
      </c>
      <c r="B36" s="34"/>
      <c r="C36" s="34"/>
      <c r="D36" s="34"/>
      <c r="E36" s="34"/>
      <c r="F36" s="34"/>
      <c r="G36" s="34"/>
      <c r="H36" s="50" t="s">
        <v>35</v>
      </c>
      <c r="I36" s="15"/>
      <c r="J36" s="15"/>
      <c r="K36" s="15"/>
      <c r="L36" s="36"/>
      <c r="M36" s="36"/>
      <c r="N36" s="36">
        <f>+'[1]GuV 1213'!K36</f>
        <v>-13139</v>
      </c>
      <c r="O36" s="65">
        <f>N36/$N$10</f>
        <v>-5.9995707742957732E-2</v>
      </c>
      <c r="P36" s="66"/>
      <c r="Q36" s="36"/>
      <c r="R36" s="36"/>
      <c r="S36" s="36">
        <f>+'[1]GuV 1112'!K36</f>
        <v>-7776</v>
      </c>
      <c r="T36" s="67"/>
      <c r="U36" s="68">
        <f>+S36/-$S$10</f>
        <v>3.6968541558707053E-2</v>
      </c>
      <c r="V36" s="57"/>
      <c r="W36" s="58"/>
      <c r="X36" s="59"/>
      <c r="Y36" s="60"/>
      <c r="Z36" s="45"/>
    </row>
    <row r="37" spans="1:27" ht="6.75" customHeight="1" x14ac:dyDescent="0.25">
      <c r="A37" s="34"/>
      <c r="B37" s="34"/>
      <c r="C37" s="34"/>
      <c r="D37" s="34"/>
      <c r="E37" s="34"/>
      <c r="F37" s="34"/>
      <c r="G37" s="34"/>
      <c r="H37" s="50"/>
      <c r="I37" s="15"/>
      <c r="J37" s="15"/>
      <c r="K37" s="15"/>
      <c r="L37" s="36"/>
      <c r="M37" s="36"/>
      <c r="N37" s="36"/>
      <c r="O37" s="65"/>
      <c r="P37" s="66"/>
      <c r="Q37" s="36"/>
      <c r="R37" s="36"/>
      <c r="S37" s="36"/>
      <c r="T37" s="67"/>
      <c r="U37" s="68"/>
      <c r="V37" s="57"/>
      <c r="W37" s="58"/>
      <c r="X37" s="59"/>
      <c r="Y37" s="60"/>
      <c r="Z37" s="45"/>
    </row>
    <row r="38" spans="1:27" ht="15.75" thickBot="1" x14ac:dyDescent="0.3">
      <c r="A38" s="48" t="s">
        <v>36</v>
      </c>
      <c r="B38" s="48"/>
      <c r="C38" s="48"/>
      <c r="D38" s="48"/>
      <c r="E38" s="34"/>
      <c r="F38" s="34"/>
      <c r="G38" s="34"/>
      <c r="H38" s="50"/>
      <c r="I38" s="15"/>
      <c r="J38" s="15"/>
      <c r="K38" s="15"/>
      <c r="L38" s="36"/>
      <c r="M38" s="36"/>
      <c r="N38" s="90">
        <f>SUM(N34:N36)</f>
        <v>25226</v>
      </c>
      <c r="O38" s="65">
        <f>N38/$N$10</f>
        <v>0.11518774058329033</v>
      </c>
      <c r="P38" s="66"/>
      <c r="Q38" s="55"/>
      <c r="R38" s="55"/>
      <c r="S38" s="90">
        <f>SUM(S34:S36)</f>
        <v>17971</v>
      </c>
      <c r="T38" s="67"/>
      <c r="U38" s="68">
        <f>+S38/$S$10</f>
        <v>8.5437456320926489E-2</v>
      </c>
      <c r="V38" s="57"/>
      <c r="W38" s="58"/>
      <c r="X38" s="59"/>
      <c r="Y38" s="60"/>
      <c r="Z38" s="45"/>
      <c r="AA38" s="75"/>
    </row>
    <row r="39" spans="1:27" ht="6.75" customHeight="1" thickTop="1" x14ac:dyDescent="0.25">
      <c r="A39" s="34"/>
      <c r="B39" s="34"/>
      <c r="C39" s="34"/>
      <c r="D39" s="34"/>
      <c r="E39" s="34"/>
      <c r="F39" s="34"/>
      <c r="G39" s="34"/>
      <c r="H39" s="50"/>
      <c r="I39" s="15"/>
      <c r="J39" s="15"/>
      <c r="K39" s="15"/>
      <c r="L39" s="36"/>
      <c r="M39" s="36"/>
      <c r="N39" s="36"/>
      <c r="O39" s="65"/>
      <c r="P39" s="66"/>
      <c r="Q39" s="36"/>
      <c r="R39" s="36"/>
      <c r="S39" s="36"/>
      <c r="T39" s="67"/>
      <c r="U39" s="68"/>
      <c r="V39" s="57"/>
      <c r="W39" s="58"/>
      <c r="X39" s="59"/>
      <c r="Y39" s="60"/>
      <c r="Z39" s="45"/>
    </row>
    <row r="40" spans="1:27" x14ac:dyDescent="0.25">
      <c r="A40" s="34" t="s">
        <v>37</v>
      </c>
      <c r="B40" s="34"/>
      <c r="C40" s="34"/>
      <c r="D40" s="34"/>
      <c r="E40" s="34"/>
      <c r="F40" s="34"/>
      <c r="G40" s="34"/>
      <c r="H40" s="50"/>
      <c r="I40" s="15"/>
      <c r="J40" s="15"/>
      <c r="K40" s="15"/>
      <c r="L40" s="36"/>
      <c r="M40" s="36"/>
      <c r="N40" s="36"/>
      <c r="O40" s="65"/>
      <c r="P40" s="66"/>
      <c r="Q40" s="36"/>
      <c r="R40" s="36"/>
      <c r="S40" s="36"/>
      <c r="T40" s="67"/>
      <c r="U40" s="68"/>
      <c r="V40" s="57"/>
      <c r="W40" s="58"/>
      <c r="X40" s="59"/>
      <c r="Y40" s="60"/>
      <c r="Z40" s="45"/>
    </row>
    <row r="41" spans="1:27" x14ac:dyDescent="0.25">
      <c r="A41" s="34"/>
      <c r="B41" s="34" t="s">
        <v>38</v>
      </c>
      <c r="C41" s="34"/>
      <c r="D41" s="34"/>
      <c r="E41" s="34"/>
      <c r="F41" s="34"/>
      <c r="G41" s="34"/>
      <c r="H41" s="50"/>
      <c r="I41" s="15"/>
      <c r="J41" s="15"/>
      <c r="K41" s="15"/>
      <c r="L41" s="36"/>
      <c r="M41" s="36"/>
      <c r="N41" s="36">
        <f>+'[1]GuV 1213'!K41</f>
        <v>23366</v>
      </c>
      <c r="O41" s="91">
        <f>N41/$N$10</f>
        <v>0.10669455111667177</v>
      </c>
      <c r="P41" s="66"/>
      <c r="Q41" s="36"/>
      <c r="R41" s="36"/>
      <c r="S41" s="36">
        <f>+'[1]GuV 1112'!K41</f>
        <v>16905</v>
      </c>
      <c r="T41" s="67"/>
      <c r="U41" s="68">
        <f>+S41/$S$10</f>
        <v>8.0369495248192216E-2</v>
      </c>
      <c r="V41" s="57"/>
      <c r="W41" s="58"/>
      <c r="X41" s="59"/>
      <c r="Y41" s="60"/>
      <c r="Z41" s="45"/>
    </row>
    <row r="42" spans="1:27" x14ac:dyDescent="0.25">
      <c r="A42" s="34"/>
      <c r="B42" s="34" t="s">
        <v>39</v>
      </c>
      <c r="C42" s="34"/>
      <c r="D42" s="34"/>
      <c r="E42" s="34"/>
      <c r="F42" s="34"/>
      <c r="G42" s="34"/>
      <c r="H42" s="50"/>
      <c r="I42" s="15"/>
      <c r="J42" s="15"/>
      <c r="K42" s="15"/>
      <c r="L42" s="36"/>
      <c r="M42" s="36"/>
      <c r="N42" s="36">
        <f>+'[1]GuV 1213'!K42</f>
        <v>1860</v>
      </c>
      <c r="O42" s="91">
        <f>N42/$N$10</f>
        <v>8.4931894666185684E-3</v>
      </c>
      <c r="P42" s="66"/>
      <c r="Q42" s="36"/>
      <c r="R42" s="36"/>
      <c r="S42" s="36">
        <f>+'[1]GuV 1112'!K42</f>
        <v>1066</v>
      </c>
      <c r="T42" s="67"/>
      <c r="U42" s="92">
        <f>+S42/$S$10</f>
        <v>5.0679610727342745E-3</v>
      </c>
      <c r="V42" s="57"/>
      <c r="W42" s="58"/>
      <c r="X42" s="59"/>
      <c r="Y42" s="60"/>
      <c r="Z42" s="45"/>
    </row>
    <row r="43" spans="1:27" x14ac:dyDescent="0.25">
      <c r="A43" s="48"/>
      <c r="B43" s="48"/>
      <c r="C43" s="48"/>
      <c r="D43" s="52"/>
      <c r="E43" s="48"/>
      <c r="F43" s="48"/>
      <c r="G43" s="48"/>
      <c r="H43" s="50"/>
      <c r="I43" s="28"/>
      <c r="J43" s="28"/>
      <c r="K43" s="28"/>
      <c r="L43" s="55"/>
      <c r="M43" s="55"/>
      <c r="N43" s="93"/>
      <c r="O43" s="94"/>
      <c r="P43" s="94"/>
      <c r="Q43" s="55"/>
      <c r="R43" s="55"/>
      <c r="S43" s="93"/>
      <c r="T43" s="95"/>
      <c r="U43" s="94"/>
      <c r="V43" s="96"/>
      <c r="W43" s="58"/>
      <c r="X43" s="59"/>
      <c r="Y43" s="97"/>
      <c r="Z43" s="45"/>
    </row>
    <row r="44" spans="1:27" s="106" customFormat="1" ht="33" customHeight="1" x14ac:dyDescent="0.25">
      <c r="A44" s="98" t="s">
        <v>40</v>
      </c>
      <c r="B44" s="98"/>
      <c r="C44" s="98"/>
      <c r="D44" s="98"/>
      <c r="E44" s="98"/>
      <c r="F44" s="98"/>
      <c r="G44" s="98"/>
      <c r="H44" s="99"/>
      <c r="I44" s="28"/>
      <c r="J44" s="28"/>
      <c r="K44" s="28"/>
      <c r="L44" s="100"/>
      <c r="M44" s="100"/>
      <c r="N44" s="101"/>
      <c r="O44" s="102"/>
      <c r="P44" s="102"/>
      <c r="Q44" s="101"/>
      <c r="R44" s="101"/>
      <c r="S44" s="101"/>
      <c r="T44" s="103"/>
      <c r="U44" s="104"/>
      <c r="V44" s="57"/>
      <c r="W44" s="58"/>
      <c r="X44" s="59"/>
      <c r="Y44" s="60"/>
      <c r="Z44" s="105"/>
    </row>
    <row r="45" spans="1:27" ht="6.75" customHeight="1" x14ac:dyDescent="0.25">
      <c r="A45" s="34"/>
      <c r="B45" s="34"/>
      <c r="C45" s="34"/>
      <c r="D45" s="36"/>
      <c r="E45" s="34"/>
      <c r="F45" s="34"/>
      <c r="G45" s="34"/>
      <c r="H45" s="50"/>
      <c r="I45" s="15"/>
      <c r="J45" s="15"/>
      <c r="K45" s="15"/>
      <c r="L45" s="67"/>
      <c r="M45" s="67"/>
      <c r="N45" s="107"/>
      <c r="O45" s="10"/>
      <c r="P45" s="10"/>
      <c r="Q45" s="67"/>
      <c r="R45" s="67"/>
      <c r="S45" s="107"/>
      <c r="T45" s="108"/>
      <c r="U45" s="10"/>
      <c r="V45" s="42"/>
      <c r="W45" s="43"/>
      <c r="X45" s="43"/>
      <c r="Y45" s="44"/>
      <c r="Z45" s="45"/>
    </row>
    <row r="46" spans="1:27" ht="15.75" thickBot="1" x14ac:dyDescent="0.3">
      <c r="A46" s="34"/>
      <c r="B46" s="48" t="str">
        <f>"- Unverwässert / verwässert"</f>
        <v>- Unverwässert / verwässert</v>
      </c>
      <c r="C46" s="48"/>
      <c r="D46" s="48"/>
      <c r="E46" s="48"/>
      <c r="F46" s="48"/>
      <c r="G46" s="48"/>
      <c r="H46" s="50" t="s">
        <v>41</v>
      </c>
      <c r="I46" s="28"/>
      <c r="J46" s="28"/>
      <c r="K46" s="28"/>
      <c r="L46" s="55"/>
      <c r="M46" s="55"/>
      <c r="N46" s="109">
        <f>+'[1]GuV 1213'!K46</f>
        <v>0.28737070562753897</v>
      </c>
      <c r="O46" s="110"/>
      <c r="P46" s="111"/>
      <c r="Q46" s="112"/>
      <c r="R46" s="112"/>
      <c r="S46" s="113">
        <f>+'[1]GuV 1112'!K46</f>
        <v>0.20790900362208109</v>
      </c>
      <c r="T46" s="95"/>
      <c r="U46" s="94"/>
      <c r="V46" s="42"/>
      <c r="W46" s="58"/>
      <c r="X46" s="114"/>
      <c r="Y46" s="44"/>
      <c r="Z46" s="45"/>
    </row>
    <row r="47" spans="1:27" ht="15.75" thickTop="1" x14ac:dyDescent="0.25">
      <c r="A47" s="34"/>
      <c r="B47" s="48"/>
      <c r="C47" s="48"/>
      <c r="D47" s="48"/>
      <c r="E47" s="48"/>
      <c r="F47" s="48"/>
      <c r="G47" s="48"/>
      <c r="H47" s="115"/>
      <c r="I47" s="28"/>
      <c r="J47" s="28"/>
      <c r="K47" s="28"/>
      <c r="L47" s="48"/>
      <c r="M47" s="48"/>
      <c r="N47" s="95"/>
      <c r="O47" s="94"/>
      <c r="P47" s="94"/>
      <c r="Q47" s="48"/>
      <c r="R47" s="48"/>
      <c r="S47" s="95"/>
      <c r="T47" s="95"/>
      <c r="U47" s="94"/>
      <c r="V47" s="42"/>
      <c r="W47" s="116"/>
      <c r="X47" s="116"/>
      <c r="Y47" s="44"/>
      <c r="Z47" s="45"/>
    </row>
    <row r="48" spans="1:27" ht="15.75" customHeight="1" x14ac:dyDescent="0.25">
      <c r="A48" s="76" t="s">
        <v>42</v>
      </c>
      <c r="B48" s="117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36"/>
      <c r="N48" s="118"/>
      <c r="O48" s="10"/>
      <c r="P48" s="10"/>
      <c r="Q48" s="36"/>
      <c r="R48" s="36"/>
      <c r="S48" s="118"/>
      <c r="T48" s="67"/>
      <c r="U48" s="10"/>
      <c r="V48" s="31"/>
      <c r="W48" s="31"/>
      <c r="X48" s="31"/>
      <c r="Y48" s="32"/>
    </row>
    <row r="49" spans="1:24" x14ac:dyDescent="0.25">
      <c r="A49" s="34"/>
      <c r="B49" s="34"/>
      <c r="C49" s="34"/>
      <c r="D49" s="34"/>
      <c r="E49" s="34"/>
      <c r="F49" s="34"/>
      <c r="G49" s="34"/>
      <c r="H49" s="34"/>
      <c r="I49" s="15"/>
      <c r="J49" s="15"/>
      <c r="K49" s="119"/>
      <c r="L49" s="120"/>
      <c r="M49" s="120"/>
      <c r="N49" s="120"/>
      <c r="O49" s="121"/>
      <c r="P49" s="121"/>
      <c r="Q49" s="120"/>
      <c r="R49" s="120"/>
      <c r="S49" s="120"/>
      <c r="T49" s="67"/>
      <c r="U49" s="10"/>
      <c r="V49" s="10"/>
      <c r="W49" s="10"/>
      <c r="X49" s="10"/>
    </row>
    <row r="50" spans="1:24" x14ac:dyDescent="0.25">
      <c r="A50" s="34"/>
      <c r="B50" s="34"/>
      <c r="C50" s="34"/>
      <c r="D50" s="34"/>
      <c r="E50" s="34"/>
      <c r="F50" s="34"/>
      <c r="G50" s="34"/>
      <c r="H50" s="34"/>
      <c r="I50" s="15"/>
      <c r="J50" s="15"/>
      <c r="K50" s="15"/>
      <c r="L50" s="36"/>
      <c r="M50" s="36"/>
      <c r="N50" s="122"/>
      <c r="O50" s="10"/>
      <c r="P50" s="10"/>
      <c r="Q50" s="36"/>
      <c r="R50" s="36"/>
      <c r="S50" s="36"/>
      <c r="T50" s="67"/>
      <c r="U50" s="10"/>
      <c r="V50" s="10"/>
      <c r="W50" s="10"/>
      <c r="X50" s="10"/>
    </row>
    <row r="51" spans="1:24" x14ac:dyDescent="0.25">
      <c r="N51" s="123"/>
      <c r="S51" s="124"/>
      <c r="W51" s="10"/>
      <c r="X51" s="10"/>
    </row>
    <row r="52" spans="1:24" x14ac:dyDescent="0.25">
      <c r="K52" s="125"/>
      <c r="L52" s="126"/>
      <c r="M52" s="126"/>
      <c r="N52" s="127">
        <f>N36/N34</f>
        <v>-0.34247360875798255</v>
      </c>
      <c r="O52" s="128"/>
      <c r="P52" s="128"/>
      <c r="Q52" s="126"/>
      <c r="R52" s="126"/>
      <c r="S52" s="127">
        <f>S36/S34</f>
        <v>-0.30201576882743619</v>
      </c>
    </row>
    <row r="53" spans="1:24" x14ac:dyDescent="0.25">
      <c r="N53" s="107"/>
      <c r="O53" s="34"/>
      <c r="P53" s="34"/>
    </row>
    <row r="54" spans="1:24" x14ac:dyDescent="0.25">
      <c r="A54" s="1" t="s">
        <v>24</v>
      </c>
      <c r="N54" s="129"/>
      <c r="O54" s="1"/>
      <c r="P54" s="1"/>
    </row>
    <row r="55" spans="1:24" x14ac:dyDescent="0.25">
      <c r="N55" s="129"/>
      <c r="O55" s="1"/>
      <c r="P55" s="1"/>
    </row>
    <row r="56" spans="1:24" x14ac:dyDescent="0.25">
      <c r="N56" s="129"/>
      <c r="O56" s="1"/>
      <c r="P56" s="1"/>
    </row>
    <row r="57" spans="1:24" x14ac:dyDescent="0.25">
      <c r="N57" s="129"/>
      <c r="O57" s="1"/>
      <c r="P57" s="1"/>
    </row>
    <row r="58" spans="1:24" x14ac:dyDescent="0.25">
      <c r="N58" s="129"/>
      <c r="O58" s="1"/>
      <c r="P58" s="1"/>
    </row>
  </sheetData>
  <mergeCells count="9">
    <mergeCell ref="L7:N7"/>
    <mergeCell ref="Q7:S7"/>
    <mergeCell ref="A44:G44"/>
    <mergeCell ref="A2:Y2"/>
    <mergeCell ref="A3:Y3"/>
    <mergeCell ref="L5:N5"/>
    <mergeCell ref="Q5:S5"/>
    <mergeCell ref="L6:N6"/>
    <mergeCell ref="Q6:S6"/>
  </mergeCells>
  <pageMargins left="0.33" right="0.35" top="1" bottom="1" header="0.4921259845" footer="0.4921259845"/>
  <pageSetup paperSize="9" scale="5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8"/>
  <sheetViews>
    <sheetView zoomScale="75" zoomScaleNormal="75" workbookViewId="0">
      <selection activeCell="U55" sqref="U55"/>
    </sheetView>
  </sheetViews>
  <sheetFormatPr baseColWidth="10" defaultColWidth="11.42578125" defaultRowHeight="15" x14ac:dyDescent="0.25"/>
  <cols>
    <col min="1" max="2" width="2.85546875" style="1" customWidth="1"/>
    <col min="3" max="3" width="4" style="1" customWidth="1"/>
    <col min="4" max="5" width="11.42578125" style="1"/>
    <col min="6" max="6" width="6.85546875" style="1" customWidth="1"/>
    <col min="7" max="7" width="37.5703125" style="1" customWidth="1"/>
    <col min="8" max="8" width="11.140625" style="1" hidden="1" customWidth="1"/>
    <col min="9" max="9" width="3.140625" style="2" hidden="1" customWidth="1"/>
    <col min="10" max="11" width="3.140625" style="2" customWidth="1"/>
    <col min="12" max="12" width="9.85546875" style="3" customWidth="1"/>
    <col min="13" max="13" width="1.7109375" style="3" customWidth="1"/>
    <col min="14" max="14" width="15.7109375" style="3" customWidth="1"/>
    <col min="15" max="15" width="9.140625" style="4" bestFit="1" customWidth="1"/>
    <col min="16" max="16" width="3.140625" style="1" customWidth="1"/>
    <col min="17" max="17" width="9.85546875" style="3" customWidth="1"/>
    <col min="18" max="18" width="1.7109375" style="3" customWidth="1"/>
    <col min="19" max="19" width="14.140625" style="3" customWidth="1"/>
    <col min="20" max="20" width="6" style="5" customWidth="1"/>
    <col min="21" max="21" width="9" style="4" customWidth="1"/>
    <col min="22" max="22" width="3.5703125" style="4" customWidth="1"/>
    <col min="23" max="23" width="8.5703125" style="4" customWidth="1"/>
    <col min="24" max="24" width="7.42578125" style="4" customWidth="1"/>
    <col min="25" max="25" width="3.5703125" style="4" customWidth="1"/>
    <col min="26" max="16384" width="11.42578125" style="1"/>
  </cols>
  <sheetData>
    <row r="1" spans="1:25" ht="15" customHeight="1" x14ac:dyDescent="0.25"/>
    <row r="2" spans="1:25" x14ac:dyDescent="0.25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spans="1:25" x14ac:dyDescent="0.25">
      <c r="A3" s="130" t="s">
        <v>43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25" x14ac:dyDescent="0.25">
      <c r="A4" s="7"/>
      <c r="B4" s="7"/>
      <c r="C4" s="7"/>
      <c r="D4" s="7"/>
      <c r="E4" s="7"/>
      <c r="F4" s="7"/>
      <c r="G4" s="7"/>
      <c r="H4" s="7"/>
      <c r="I4" s="8"/>
      <c r="J4" s="8"/>
      <c r="K4" s="8"/>
      <c r="L4" s="7"/>
      <c r="M4" s="7"/>
      <c r="N4" s="7"/>
      <c r="O4" s="9"/>
      <c r="P4" s="7"/>
      <c r="Q4" s="7"/>
      <c r="R4" s="7"/>
      <c r="S4" s="7"/>
      <c r="T4" s="8"/>
      <c r="U4" s="9"/>
      <c r="V4" s="10"/>
      <c r="W4" s="11"/>
      <c r="X4" s="10"/>
      <c r="Y4" s="10"/>
    </row>
    <row r="5" spans="1:25" ht="20.25" customHeight="1" x14ac:dyDescent="0.25">
      <c r="A5" s="12"/>
      <c r="B5" s="13"/>
      <c r="C5" s="13"/>
      <c r="D5" s="14"/>
      <c r="E5" s="13"/>
      <c r="F5" s="13"/>
      <c r="G5" s="13"/>
      <c r="H5" s="13"/>
      <c r="I5" s="15"/>
      <c r="J5" s="15"/>
      <c r="K5" s="15"/>
      <c r="L5" s="16" t="s">
        <v>44</v>
      </c>
      <c r="M5" s="16"/>
      <c r="N5" s="16"/>
      <c r="O5" s="10"/>
      <c r="P5" s="34"/>
      <c r="Q5" s="16" t="s">
        <v>45</v>
      </c>
      <c r="R5" s="16"/>
      <c r="S5" s="16"/>
      <c r="T5" s="17"/>
      <c r="U5" s="10"/>
      <c r="V5" s="10"/>
      <c r="W5" s="10"/>
      <c r="X5" s="10"/>
      <c r="Y5" s="10"/>
    </row>
    <row r="6" spans="1:25" s="26" customFormat="1" ht="29.25" customHeight="1" x14ac:dyDescent="0.25">
      <c r="A6" s="18"/>
      <c r="B6" s="18"/>
      <c r="C6" s="18"/>
      <c r="D6" s="18"/>
      <c r="E6" s="18"/>
      <c r="F6" s="18"/>
      <c r="G6" s="18"/>
      <c r="H6" s="131" t="s">
        <v>46</v>
      </c>
      <c r="I6" s="20"/>
      <c r="J6" s="20"/>
      <c r="K6" s="20"/>
      <c r="L6" s="21" t="s">
        <v>47</v>
      </c>
      <c r="M6" s="21"/>
      <c r="N6" s="21"/>
      <c r="O6" s="22"/>
      <c r="P6" s="18"/>
      <c r="Q6" s="21" t="s">
        <v>48</v>
      </c>
      <c r="R6" s="21"/>
      <c r="S6" s="21"/>
      <c r="T6" s="23"/>
      <c r="U6" s="22"/>
      <c r="V6" s="22"/>
    </row>
    <row r="7" spans="1:25" s="33" customFormat="1" x14ac:dyDescent="0.25">
      <c r="A7" s="7"/>
      <c r="B7" s="7"/>
      <c r="C7" s="7"/>
      <c r="D7" s="7"/>
      <c r="E7" s="7"/>
      <c r="F7" s="7"/>
      <c r="G7" s="7"/>
      <c r="H7" s="7"/>
      <c r="I7" s="28"/>
      <c r="J7" s="28"/>
      <c r="K7" s="28"/>
      <c r="L7" s="29" t="str">
        <f>"€ '000"</f>
        <v>€ '000</v>
      </c>
      <c r="M7" s="29"/>
      <c r="N7" s="29"/>
      <c r="O7" s="9"/>
      <c r="P7" s="7"/>
      <c r="Q7" s="29" t="str">
        <f>"€ '000"</f>
        <v>€ '000</v>
      </c>
      <c r="R7" s="29"/>
      <c r="S7" s="29"/>
      <c r="T7" s="30"/>
      <c r="U7" s="9"/>
      <c r="V7" s="10"/>
    </row>
    <row r="8" spans="1:25" x14ac:dyDescent="0.25">
      <c r="A8" s="34"/>
      <c r="B8" s="34"/>
      <c r="C8" s="34"/>
      <c r="D8" s="34"/>
      <c r="E8" s="34"/>
      <c r="F8" s="34"/>
      <c r="G8" s="34"/>
      <c r="H8" s="34"/>
      <c r="I8" s="15"/>
      <c r="J8" s="15"/>
      <c r="K8" s="15"/>
      <c r="L8" s="36"/>
      <c r="M8" s="36"/>
      <c r="N8" s="37"/>
      <c r="O8" s="38"/>
      <c r="P8" s="132"/>
      <c r="Q8" s="36"/>
      <c r="R8" s="36"/>
      <c r="S8" s="37"/>
      <c r="T8" s="40"/>
      <c r="U8" s="38"/>
      <c r="V8" s="133"/>
      <c r="W8" s="1"/>
      <c r="X8" s="1"/>
      <c r="Y8" s="1"/>
    </row>
    <row r="9" spans="1:25" ht="15" customHeight="1" x14ac:dyDescent="0.25">
      <c r="A9" s="34"/>
      <c r="B9" s="34"/>
      <c r="C9" s="34"/>
      <c r="D9" s="34"/>
      <c r="E9" s="34"/>
      <c r="F9" s="34"/>
      <c r="G9" s="34"/>
      <c r="H9" s="34"/>
      <c r="I9" s="15"/>
      <c r="J9" s="15"/>
      <c r="K9" s="15"/>
      <c r="L9" s="36"/>
      <c r="M9" s="36"/>
      <c r="N9" s="37"/>
      <c r="O9" s="46"/>
      <c r="P9" s="134"/>
      <c r="Q9" s="36"/>
      <c r="R9" s="36"/>
      <c r="S9" s="37"/>
      <c r="T9" s="40"/>
      <c r="U9" s="46"/>
      <c r="V9" s="42"/>
      <c r="W9" s="1"/>
      <c r="X9" s="1"/>
      <c r="Y9" s="1"/>
    </row>
    <row r="10" spans="1:25" s="63" customFormat="1" x14ac:dyDescent="0.25">
      <c r="A10" s="48" t="s">
        <v>49</v>
      </c>
      <c r="B10" s="48"/>
      <c r="C10" s="48"/>
      <c r="D10" s="48"/>
      <c r="E10" s="48"/>
      <c r="F10" s="48"/>
      <c r="G10" s="49"/>
      <c r="H10" s="135" t="str">
        <f>+[1]GuV_D!H10</f>
        <v>(2q) (4)</v>
      </c>
      <c r="I10" s="51"/>
      <c r="J10" s="51"/>
      <c r="K10" s="51"/>
      <c r="L10" s="52"/>
      <c r="M10" s="52"/>
      <c r="N10" s="52">
        <f>[1]GuV_D!N10</f>
        <v>218999</v>
      </c>
      <c r="O10" s="53">
        <f>N10/$N$10</f>
        <v>1</v>
      </c>
      <c r="P10" s="136"/>
      <c r="Q10" s="52"/>
      <c r="R10" s="52"/>
      <c r="S10" s="52">
        <f>[1]GuV_D!S10</f>
        <v>210341</v>
      </c>
      <c r="T10" s="55"/>
      <c r="U10" s="53">
        <f>+S10/$S$10</f>
        <v>1</v>
      </c>
      <c r="V10" s="57"/>
      <c r="W10" s="62"/>
    </row>
    <row r="11" spans="1:25" s="63" customFormat="1" ht="6.75" customHeight="1" x14ac:dyDescent="0.25">
      <c r="A11" s="48"/>
      <c r="B11" s="48"/>
      <c r="C11" s="48"/>
      <c r="D11" s="48"/>
      <c r="E11" s="48"/>
      <c r="F11" s="48"/>
      <c r="G11" s="49"/>
      <c r="H11" s="135" t="s">
        <v>50</v>
      </c>
      <c r="I11" s="51"/>
      <c r="J11" s="51"/>
      <c r="K11" s="51"/>
      <c r="L11" s="52"/>
      <c r="M11" s="52"/>
      <c r="N11" s="52"/>
      <c r="O11" s="53"/>
      <c r="P11" s="136"/>
      <c r="Q11" s="52"/>
      <c r="R11" s="52"/>
      <c r="S11" s="52"/>
      <c r="T11" s="55"/>
      <c r="U11" s="53"/>
      <c r="V11" s="57"/>
      <c r="W11" s="62"/>
    </row>
    <row r="12" spans="1:25" x14ac:dyDescent="0.25">
      <c r="A12" s="34" t="s">
        <v>51</v>
      </c>
      <c r="B12" s="34"/>
      <c r="C12" s="34"/>
      <c r="D12" s="34"/>
      <c r="E12" s="34"/>
      <c r="F12" s="34"/>
      <c r="G12" s="34"/>
      <c r="H12" s="135" t="s">
        <v>50</v>
      </c>
      <c r="I12" s="15"/>
      <c r="J12" s="15"/>
      <c r="K12" s="15"/>
      <c r="L12" s="36"/>
      <c r="M12" s="36"/>
      <c r="N12" s="64">
        <f>[1]GuV_D!N12</f>
        <v>-101594</v>
      </c>
      <c r="O12" s="65">
        <f>N12/-$N$10</f>
        <v>0.46390166165142305</v>
      </c>
      <c r="P12" s="134"/>
      <c r="Q12" s="36"/>
      <c r="R12" s="36"/>
      <c r="S12" s="64">
        <f>[1]GuV_D!S12</f>
        <v>-100097</v>
      </c>
      <c r="T12" s="67"/>
      <c r="U12" s="65">
        <f>+S12/-$S$10</f>
        <v>0.47587964305579988</v>
      </c>
      <c r="V12" s="57"/>
      <c r="W12" s="62"/>
      <c r="X12" s="1"/>
      <c r="Y12" s="1"/>
    </row>
    <row r="13" spans="1:25" ht="6.75" customHeight="1" x14ac:dyDescent="0.25">
      <c r="A13" s="34"/>
      <c r="B13" s="34"/>
      <c r="C13" s="34"/>
      <c r="D13" s="34"/>
      <c r="E13" s="34"/>
      <c r="F13" s="34"/>
      <c r="G13" s="34"/>
      <c r="H13" s="135" t="s">
        <v>50</v>
      </c>
      <c r="I13" s="15"/>
      <c r="J13" s="15"/>
      <c r="K13" s="15"/>
      <c r="L13" s="36"/>
      <c r="M13" s="36"/>
      <c r="N13" s="67"/>
      <c r="O13" s="65"/>
      <c r="P13" s="134"/>
      <c r="Q13" s="36"/>
      <c r="R13" s="36"/>
      <c r="S13" s="67"/>
      <c r="T13" s="67"/>
      <c r="U13" s="65"/>
      <c r="V13" s="57"/>
      <c r="W13" s="62"/>
      <c r="X13" s="1"/>
      <c r="Y13" s="1"/>
    </row>
    <row r="14" spans="1:25" s="63" customFormat="1" x14ac:dyDescent="0.25">
      <c r="A14" s="48" t="s">
        <v>11</v>
      </c>
      <c r="B14" s="48" t="s">
        <v>52</v>
      </c>
      <c r="C14" s="48"/>
      <c r="D14" s="48"/>
      <c r="E14" s="48"/>
      <c r="F14" s="48"/>
      <c r="G14" s="48"/>
      <c r="H14" s="135" t="s">
        <v>50</v>
      </c>
      <c r="I14" s="28"/>
      <c r="J14" s="28"/>
      <c r="K14" s="28"/>
      <c r="L14" s="52"/>
      <c r="M14" s="52"/>
      <c r="N14" s="69">
        <f>[1]GuV_D!N14</f>
        <v>117405</v>
      </c>
      <c r="O14" s="53">
        <f>N14/$N$10</f>
        <v>0.5360983383485769</v>
      </c>
      <c r="P14" s="136"/>
      <c r="Q14" s="52"/>
      <c r="R14" s="52"/>
      <c r="S14" s="69">
        <f>[1]GuV_D!S14</f>
        <v>110244</v>
      </c>
      <c r="T14" s="55"/>
      <c r="U14" s="53">
        <f>+S14/$S$10</f>
        <v>0.52412035694420012</v>
      </c>
      <c r="V14" s="57"/>
    </row>
    <row r="15" spans="1:25" s="63" customFormat="1" ht="7.5" customHeight="1" x14ac:dyDescent="0.25">
      <c r="A15" s="48"/>
      <c r="B15" s="48"/>
      <c r="C15" s="48"/>
      <c r="D15" s="48"/>
      <c r="E15" s="48"/>
      <c r="F15" s="48"/>
      <c r="G15" s="48"/>
      <c r="H15" s="135" t="s">
        <v>50</v>
      </c>
      <c r="I15" s="28"/>
      <c r="J15" s="28"/>
      <c r="K15" s="28"/>
      <c r="L15" s="52"/>
      <c r="M15" s="52"/>
      <c r="N15" s="52"/>
      <c r="O15" s="53"/>
      <c r="P15" s="136"/>
      <c r="Q15" s="52"/>
      <c r="R15" s="52"/>
      <c r="S15" s="52"/>
      <c r="T15" s="55"/>
      <c r="U15" s="53"/>
      <c r="V15" s="57"/>
    </row>
    <row r="16" spans="1:25" x14ac:dyDescent="0.25">
      <c r="A16" s="34" t="s">
        <v>53</v>
      </c>
      <c r="B16" s="34"/>
      <c r="C16" s="34"/>
      <c r="D16" s="34"/>
      <c r="E16" s="34"/>
      <c r="F16" s="34"/>
      <c r="G16" s="34"/>
      <c r="H16" s="135" t="s">
        <v>50</v>
      </c>
      <c r="I16" s="15"/>
      <c r="J16" s="15"/>
      <c r="K16" s="15"/>
      <c r="L16" s="36"/>
      <c r="M16" s="36"/>
      <c r="N16" s="36">
        <f>[1]GuV_D!N16</f>
        <v>-53403</v>
      </c>
      <c r="O16" s="65">
        <f>N16/-$N$10</f>
        <v>0.2438504285407696</v>
      </c>
      <c r="P16" s="134"/>
      <c r="Q16" s="36"/>
      <c r="R16" s="36"/>
      <c r="S16" s="36">
        <f>[1]GuV_D!S16</f>
        <v>-50299</v>
      </c>
      <c r="T16" s="67"/>
      <c r="U16" s="65">
        <f>+S16/-$S$10</f>
        <v>0.23913074483814378</v>
      </c>
      <c r="V16" s="57"/>
      <c r="W16" s="1"/>
      <c r="X16" s="1"/>
      <c r="Y16" s="1"/>
    </row>
    <row r="17" spans="1:25" x14ac:dyDescent="0.25">
      <c r="A17" s="34" t="s">
        <v>54</v>
      </c>
      <c r="B17" s="34"/>
      <c r="C17" s="34"/>
      <c r="D17" s="34"/>
      <c r="E17" s="34"/>
      <c r="F17" s="34"/>
      <c r="G17" s="34"/>
      <c r="H17" s="135" t="s">
        <v>50</v>
      </c>
      <c r="I17" s="15"/>
      <c r="J17" s="15"/>
      <c r="K17" s="15"/>
      <c r="L17" s="36"/>
      <c r="M17" s="36"/>
      <c r="N17" s="36">
        <f>[1]GuV_D!N17</f>
        <v>-9652</v>
      </c>
      <c r="O17" s="65">
        <f>N17/-$N$10</f>
        <v>4.407326060849593E-2</v>
      </c>
      <c r="P17" s="134"/>
      <c r="Q17" s="36"/>
      <c r="R17" s="36"/>
      <c r="S17" s="36">
        <f>[1]GuV_D!S17</f>
        <v>-10058</v>
      </c>
      <c r="T17" s="67"/>
      <c r="U17" s="65">
        <f>+S17/-$S$10</f>
        <v>4.7817591434860536E-2</v>
      </c>
      <c r="V17" s="57"/>
      <c r="W17" s="1"/>
      <c r="X17" s="1"/>
      <c r="Y17" s="1"/>
    </row>
    <row r="18" spans="1:25" x14ac:dyDescent="0.25">
      <c r="A18" s="34" t="s">
        <v>55</v>
      </c>
      <c r="B18" s="34"/>
      <c r="C18" s="34"/>
      <c r="D18" s="34"/>
      <c r="E18" s="34"/>
      <c r="F18" s="34"/>
      <c r="G18" s="34"/>
      <c r="H18" s="135" t="str">
        <f>+[1]GuV_D!H18</f>
        <v>(34)</v>
      </c>
      <c r="I18" s="15"/>
      <c r="J18" s="15"/>
      <c r="K18" s="15"/>
      <c r="L18" s="36"/>
      <c r="M18" s="36"/>
      <c r="N18" s="36">
        <f>[1]GuV_D!N18</f>
        <v>-23120</v>
      </c>
      <c r="O18" s="65">
        <f>N18/-$N$10</f>
        <v>0.10557125831624802</v>
      </c>
      <c r="P18" s="134"/>
      <c r="Q18" s="36"/>
      <c r="R18" s="36"/>
      <c r="S18" s="36">
        <f>[1]GuV_D!S18</f>
        <v>-21579</v>
      </c>
      <c r="T18" s="67"/>
      <c r="U18" s="65">
        <f>+S18/-$S$10</f>
        <v>0.10259055533633481</v>
      </c>
      <c r="V18" s="70"/>
      <c r="W18" s="1"/>
      <c r="X18" s="1"/>
      <c r="Y18" s="1"/>
    </row>
    <row r="19" spans="1:25" x14ac:dyDescent="0.25">
      <c r="A19" s="34" t="s">
        <v>56</v>
      </c>
      <c r="B19" s="34"/>
      <c r="C19" s="34"/>
      <c r="D19" s="34"/>
      <c r="E19" s="34"/>
      <c r="F19" s="34"/>
      <c r="G19" s="34"/>
      <c r="H19" s="135" t="str">
        <f>+[1]GuV_D!H19</f>
        <v>(5)</v>
      </c>
      <c r="I19" s="15"/>
      <c r="J19" s="15"/>
      <c r="K19" s="15"/>
      <c r="L19" s="67"/>
      <c r="M19" s="67"/>
      <c r="N19" s="36">
        <f>[1]GuV_D!N19</f>
        <v>0</v>
      </c>
      <c r="O19" s="65">
        <f>N19/$N$10</f>
        <v>0</v>
      </c>
      <c r="P19" s="134"/>
      <c r="Q19" s="67"/>
      <c r="R19" s="67"/>
      <c r="S19" s="36">
        <f>[1]GuV_D!S19</f>
        <v>0</v>
      </c>
      <c r="T19" s="67"/>
      <c r="U19" s="65">
        <f>+S19/$S$10</f>
        <v>0</v>
      </c>
      <c r="V19" s="57"/>
      <c r="W19" s="75"/>
      <c r="X19" s="1"/>
      <c r="Y19" s="1"/>
    </row>
    <row r="20" spans="1:25" hidden="1" x14ac:dyDescent="0.25">
      <c r="A20" s="34" t="s">
        <v>57</v>
      </c>
      <c r="B20" s="34"/>
      <c r="C20" s="34"/>
      <c r="D20" s="34"/>
      <c r="E20" s="34"/>
      <c r="F20" s="34"/>
      <c r="G20" s="34"/>
      <c r="H20" s="135">
        <f>+[1]GuV_D!H20</f>
        <v>0</v>
      </c>
      <c r="I20" s="15"/>
      <c r="J20" s="15"/>
      <c r="K20" s="15"/>
      <c r="L20" s="67"/>
      <c r="M20" s="67"/>
      <c r="N20" s="36">
        <f>[1]GuV_D!N20</f>
        <v>0</v>
      </c>
      <c r="O20" s="65">
        <f>N20/-$N$10</f>
        <v>0</v>
      </c>
      <c r="P20" s="134"/>
      <c r="Q20" s="67"/>
      <c r="R20" s="67"/>
      <c r="S20" s="36">
        <f>[1]GuV_D!S20</f>
        <v>-30</v>
      </c>
      <c r="T20" s="67"/>
      <c r="U20" s="65">
        <f>+S20/-$S$10</f>
        <v>1.4262554613698707E-4</v>
      </c>
      <c r="V20" s="57"/>
      <c r="W20" s="75"/>
      <c r="X20" s="1"/>
      <c r="Y20" s="1"/>
    </row>
    <row r="21" spans="1:25" hidden="1" x14ac:dyDescent="0.25">
      <c r="A21" s="34" t="s">
        <v>58</v>
      </c>
      <c r="B21" s="34"/>
      <c r="C21" s="34"/>
      <c r="D21" s="34"/>
      <c r="E21" s="34"/>
      <c r="F21" s="34"/>
      <c r="G21" s="34"/>
      <c r="H21" s="135" t="s">
        <v>21</v>
      </c>
      <c r="I21" s="51"/>
      <c r="J21" s="51"/>
      <c r="K21" s="51"/>
      <c r="L21" s="36"/>
      <c r="M21" s="36"/>
      <c r="N21" s="64">
        <v>0</v>
      </c>
      <c r="O21" s="65" t="e">
        <f>+N21/$M$10</f>
        <v>#DIV/0!</v>
      </c>
      <c r="P21" s="134"/>
      <c r="Q21" s="36"/>
      <c r="R21" s="36"/>
      <c r="S21" s="64">
        <v>0</v>
      </c>
      <c r="T21" s="67"/>
      <c r="U21" s="65">
        <f>+S21/$S$10</f>
        <v>0</v>
      </c>
      <c r="V21" s="57"/>
      <c r="W21" s="1"/>
      <c r="X21" s="1"/>
      <c r="Y21" s="1"/>
    </row>
    <row r="22" spans="1:25" ht="6.75" customHeight="1" x14ac:dyDescent="0.25">
      <c r="A22" s="34"/>
      <c r="B22" s="34"/>
      <c r="C22" s="34"/>
      <c r="D22" s="34"/>
      <c r="E22" s="34"/>
      <c r="F22" s="34"/>
      <c r="G22" s="34"/>
      <c r="H22" s="135" t="s">
        <v>50</v>
      </c>
      <c r="I22" s="51"/>
      <c r="J22" s="51"/>
      <c r="K22" s="51"/>
      <c r="L22" s="36"/>
      <c r="M22" s="36"/>
      <c r="N22" s="67"/>
      <c r="O22" s="65"/>
      <c r="P22" s="134"/>
      <c r="Q22" s="36"/>
      <c r="R22" s="36"/>
      <c r="S22" s="67"/>
      <c r="T22" s="67"/>
      <c r="U22" s="65"/>
      <c r="V22" s="42"/>
      <c r="W22" s="1"/>
      <c r="X22" s="1"/>
      <c r="Y22" s="1"/>
    </row>
    <row r="23" spans="1:25" s="85" customFormat="1" x14ac:dyDescent="0.25">
      <c r="A23" s="76"/>
      <c r="B23" s="76" t="s">
        <v>59</v>
      </c>
      <c r="C23" s="76"/>
      <c r="D23" s="76"/>
      <c r="E23" s="76"/>
      <c r="F23" s="76"/>
      <c r="G23" s="76"/>
      <c r="H23" s="135" t="s">
        <v>50</v>
      </c>
      <c r="I23" s="78"/>
      <c r="J23" s="78"/>
      <c r="K23" s="78"/>
      <c r="L23" s="80">
        <f>[1]GuV_D!L23</f>
        <v>35497</v>
      </c>
      <c r="M23" s="79"/>
      <c r="N23" s="80"/>
      <c r="O23" s="81">
        <f>+L23/N10</f>
        <v>0.16208749811642975</v>
      </c>
      <c r="P23" s="137"/>
      <c r="Q23" s="80">
        <f>[1]GuV_D!Q23</f>
        <v>32711</v>
      </c>
      <c r="R23" s="79"/>
      <c r="S23" s="80"/>
      <c r="T23" s="80"/>
      <c r="U23" s="81">
        <f>+Q23/S10</f>
        <v>0.15551414132289948</v>
      </c>
      <c r="V23" s="57"/>
      <c r="W23" s="75"/>
    </row>
    <row r="24" spans="1:25" s="85" customFormat="1" x14ac:dyDescent="0.25">
      <c r="A24" s="76"/>
      <c r="B24" s="76" t="s">
        <v>60</v>
      </c>
      <c r="C24" s="76"/>
      <c r="D24" s="76"/>
      <c r="E24" s="76"/>
      <c r="F24" s="76"/>
      <c r="G24" s="76"/>
      <c r="H24" s="135" t="s">
        <v>50</v>
      </c>
      <c r="I24" s="78"/>
      <c r="J24" s="78"/>
      <c r="K24" s="78"/>
      <c r="L24" s="80">
        <f>[1]GuV_D!L24</f>
        <v>4267</v>
      </c>
      <c r="M24" s="79"/>
      <c r="N24" s="80"/>
      <c r="O24" s="81"/>
      <c r="P24" s="137"/>
      <c r="Q24" s="80">
        <f>[1]GuV_D!Q24</f>
        <v>4433</v>
      </c>
      <c r="R24" s="79"/>
      <c r="S24" s="80"/>
      <c r="T24" s="80"/>
      <c r="U24" s="81"/>
      <c r="V24" s="57"/>
      <c r="W24" s="75"/>
    </row>
    <row r="25" spans="1:25" ht="6.75" customHeight="1" x14ac:dyDescent="0.25">
      <c r="A25" s="34"/>
      <c r="B25" s="34"/>
      <c r="C25" s="34"/>
      <c r="D25" s="34"/>
      <c r="E25" s="34"/>
      <c r="F25" s="34"/>
      <c r="G25" s="34"/>
      <c r="H25" s="135" t="s">
        <v>50</v>
      </c>
      <c r="I25" s="51"/>
      <c r="J25" s="51"/>
      <c r="K25" s="51"/>
      <c r="L25" s="36"/>
      <c r="M25" s="36"/>
      <c r="N25" s="67"/>
      <c r="O25" s="65"/>
      <c r="P25" s="134"/>
      <c r="Q25" s="36"/>
      <c r="R25" s="36"/>
      <c r="S25" s="67"/>
      <c r="T25" s="67"/>
      <c r="U25" s="65"/>
      <c r="V25" s="42"/>
      <c r="W25" s="1"/>
      <c r="X25" s="1"/>
      <c r="Y25" s="1"/>
    </row>
    <row r="26" spans="1:25" s="63" customFormat="1" x14ac:dyDescent="0.25">
      <c r="A26" s="48" t="s">
        <v>24</v>
      </c>
      <c r="B26" s="48" t="s">
        <v>61</v>
      </c>
      <c r="C26" s="48"/>
      <c r="D26" s="48"/>
      <c r="E26" s="48"/>
      <c r="F26" s="48"/>
      <c r="G26" s="48"/>
      <c r="H26" s="135" t="s">
        <v>50</v>
      </c>
      <c r="I26" s="28"/>
      <c r="J26" s="28"/>
      <c r="K26" s="28"/>
      <c r="L26" s="86"/>
      <c r="M26" s="86"/>
      <c r="N26" s="138">
        <f>[1]GuV_D!N26</f>
        <v>31230</v>
      </c>
      <c r="O26" s="53">
        <f>N26/$N$10</f>
        <v>0.1426033908830634</v>
      </c>
      <c r="P26" s="136"/>
      <c r="Q26" s="139"/>
      <c r="R26" s="139"/>
      <c r="S26" s="138">
        <f>[1]GuV_D!S26</f>
        <v>28278</v>
      </c>
      <c r="T26" s="55"/>
      <c r="U26" s="53">
        <f>+S26/$S$10</f>
        <v>0.13443883978872403</v>
      </c>
      <c r="V26" s="57"/>
    </row>
    <row r="27" spans="1:25" ht="6.75" customHeight="1" x14ac:dyDescent="0.25">
      <c r="A27" s="34"/>
      <c r="B27" s="34"/>
      <c r="C27" s="34"/>
      <c r="D27" s="34"/>
      <c r="E27" s="34"/>
      <c r="F27" s="34"/>
      <c r="G27" s="34"/>
      <c r="H27" s="135" t="s">
        <v>50</v>
      </c>
      <c r="I27" s="15"/>
      <c r="J27" s="15"/>
      <c r="K27" s="15"/>
      <c r="L27" s="36"/>
      <c r="M27" s="36"/>
      <c r="N27" s="36"/>
      <c r="O27" s="87"/>
      <c r="P27" s="134"/>
      <c r="Q27" s="36"/>
      <c r="R27" s="36"/>
      <c r="S27" s="36"/>
      <c r="T27" s="67"/>
      <c r="U27" s="87"/>
      <c r="V27" s="42"/>
      <c r="W27" s="1"/>
      <c r="X27" s="1"/>
      <c r="Y27" s="1"/>
    </row>
    <row r="28" spans="1:25" ht="18" customHeight="1" x14ac:dyDescent="0.25">
      <c r="A28" s="140" t="s">
        <v>62</v>
      </c>
      <c r="B28" s="140"/>
      <c r="C28" s="140"/>
      <c r="D28" s="140"/>
      <c r="E28" s="140"/>
      <c r="F28" s="140"/>
      <c r="G28" s="140"/>
      <c r="H28" s="135" t="str">
        <f>+[1]GuV_D!H28</f>
        <v>(7) (14)</v>
      </c>
      <c r="I28" s="15"/>
      <c r="J28" s="15"/>
      <c r="K28" s="15"/>
      <c r="L28" s="36"/>
      <c r="M28" s="36"/>
      <c r="N28" s="36">
        <f>[1]GuV_D!N28</f>
        <v>0</v>
      </c>
      <c r="O28" s="65">
        <f>N28/-$N$10</f>
        <v>0</v>
      </c>
      <c r="P28" s="134"/>
      <c r="Q28" s="36"/>
      <c r="R28" s="36"/>
      <c r="S28" s="36">
        <f>[1]GuV_D!S28</f>
        <v>0</v>
      </c>
      <c r="T28" s="67"/>
      <c r="U28" s="65">
        <f>+S28/-$S$10</f>
        <v>0</v>
      </c>
      <c r="V28" s="42"/>
      <c r="W28" s="1"/>
      <c r="X28" s="1"/>
      <c r="Y28" s="1"/>
    </row>
    <row r="29" spans="1:25" x14ac:dyDescent="0.25">
      <c r="A29" s="34" t="s">
        <v>63</v>
      </c>
      <c r="B29" s="34"/>
      <c r="C29" s="34"/>
      <c r="D29" s="34"/>
      <c r="E29" s="34"/>
      <c r="F29" s="34"/>
      <c r="G29" s="34"/>
      <c r="H29" s="135" t="str">
        <f>+[1]GuV_D!H29</f>
        <v>(7)</v>
      </c>
      <c r="I29" s="15"/>
      <c r="J29" s="15"/>
      <c r="K29" s="15"/>
      <c r="L29" s="36"/>
      <c r="M29" s="36"/>
      <c r="N29" s="36">
        <f>[1]GuV_D!N29</f>
        <v>701</v>
      </c>
      <c r="O29" s="65">
        <f>N29/$N$10</f>
        <v>3.2009278581180737E-3</v>
      </c>
      <c r="P29" s="134"/>
      <c r="Q29" s="36"/>
      <c r="R29" s="36"/>
      <c r="S29" s="36">
        <f>[1]GuV_D!S29</f>
        <v>911</v>
      </c>
      <c r="T29" s="67"/>
      <c r="U29" s="65">
        <f>+S29/$S$10</f>
        <v>4.3310624176931744E-3</v>
      </c>
      <c r="V29" s="57"/>
      <c r="W29" s="75"/>
      <c r="X29" s="1"/>
      <c r="Y29" s="1"/>
    </row>
    <row r="30" spans="1:25" x14ac:dyDescent="0.25">
      <c r="A30" s="34" t="s">
        <v>64</v>
      </c>
      <c r="B30" s="34"/>
      <c r="C30" s="34"/>
      <c r="D30" s="34"/>
      <c r="E30" s="34"/>
      <c r="F30" s="34"/>
      <c r="G30" s="34"/>
      <c r="H30" s="135" t="str">
        <f>+[1]GuV_D!H30</f>
        <v>(7)</v>
      </c>
      <c r="I30" s="15"/>
      <c r="J30" s="15"/>
      <c r="K30" s="15"/>
      <c r="L30" s="36"/>
      <c r="M30" s="36"/>
      <c r="N30" s="36">
        <f>[1]GuV_D!N30</f>
        <v>-1307</v>
      </c>
      <c r="O30" s="65">
        <f>N30/-$N$10</f>
        <v>5.9680637811131559E-3</v>
      </c>
      <c r="P30" s="134"/>
      <c r="Q30" s="36"/>
      <c r="R30" s="36"/>
      <c r="S30" s="36">
        <f>[1]GuV_D!S30</f>
        <v>-1329</v>
      </c>
      <c r="T30" s="67"/>
      <c r="U30" s="65">
        <f>+S30/-$S$10</f>
        <v>6.3183116938685278E-3</v>
      </c>
      <c r="V30" s="57"/>
      <c r="W30" s="75"/>
      <c r="X30" s="1"/>
      <c r="Y30" s="1"/>
    </row>
    <row r="31" spans="1:25" x14ac:dyDescent="0.25">
      <c r="A31" s="34" t="s">
        <v>58</v>
      </c>
      <c r="B31" s="34"/>
      <c r="C31" s="34"/>
      <c r="D31" s="34"/>
      <c r="E31" s="34"/>
      <c r="F31" s="34"/>
      <c r="G31" s="34"/>
      <c r="H31" s="135" t="str">
        <f>+[1]GuV_D!H31</f>
        <v>(2d) (7)</v>
      </c>
      <c r="I31" s="15"/>
      <c r="J31" s="15"/>
      <c r="K31" s="15"/>
      <c r="L31" s="36"/>
      <c r="M31" s="36"/>
      <c r="N31" s="36">
        <f>[1]GuV_D!N31</f>
        <v>6953</v>
      </c>
      <c r="O31" s="65">
        <f>N31/$N$10</f>
        <v>3.174900342010694E-2</v>
      </c>
      <c r="P31" s="134"/>
      <c r="Q31" s="36"/>
      <c r="R31" s="36"/>
      <c r="S31" s="36">
        <f>[1]GuV_D!S31</f>
        <v>-2710</v>
      </c>
      <c r="T31" s="67"/>
      <c r="U31" s="65">
        <f>+S31/$S$10</f>
        <v>-1.2883841001041167E-2</v>
      </c>
      <c r="V31" s="57"/>
      <c r="W31" s="75"/>
      <c r="X31" s="1"/>
      <c r="Y31" s="1"/>
    </row>
    <row r="32" spans="1:25" x14ac:dyDescent="0.25">
      <c r="A32" s="34" t="s">
        <v>65</v>
      </c>
      <c r="B32" s="34"/>
      <c r="C32" s="34"/>
      <c r="D32" s="34"/>
      <c r="E32" s="34"/>
      <c r="F32" s="140"/>
      <c r="G32" s="34"/>
      <c r="H32" s="135" t="str">
        <f>+[1]GuV_D!H32</f>
        <v>(7)</v>
      </c>
      <c r="I32" s="15"/>
      <c r="J32" s="15"/>
      <c r="K32" s="15"/>
      <c r="L32" s="36"/>
      <c r="M32" s="36"/>
      <c r="N32" s="64">
        <f>[1]GuV_D!N32</f>
        <v>788</v>
      </c>
      <c r="O32" s="65">
        <f>N32/$N$10</f>
        <v>3.5981899460728133E-3</v>
      </c>
      <c r="P32" s="141"/>
      <c r="Q32" s="36"/>
      <c r="R32" s="36"/>
      <c r="S32" s="64">
        <f>[1]GuV_D!S32</f>
        <v>597</v>
      </c>
      <c r="T32" s="67"/>
      <c r="U32" s="65">
        <f>+S32/$S$10</f>
        <v>2.8382483681260429E-3</v>
      </c>
      <c r="V32" s="57"/>
      <c r="W32" s="1"/>
      <c r="X32" s="1"/>
      <c r="Y32" s="1"/>
    </row>
    <row r="33" spans="1:25" ht="6.75" customHeight="1" x14ac:dyDescent="0.25">
      <c r="A33" s="34"/>
      <c r="B33" s="34"/>
      <c r="C33" s="34"/>
      <c r="D33" s="34"/>
      <c r="E33" s="34"/>
      <c r="F33" s="34"/>
      <c r="G33" s="34"/>
      <c r="H33" s="135" t="s">
        <v>50</v>
      </c>
      <c r="I33" s="15"/>
      <c r="J33" s="15"/>
      <c r="K33" s="15"/>
      <c r="L33" s="36"/>
      <c r="M33" s="36"/>
      <c r="N33" s="67"/>
      <c r="O33" s="65"/>
      <c r="P33" s="141"/>
      <c r="Q33" s="36"/>
      <c r="R33" s="36"/>
      <c r="S33" s="67"/>
      <c r="T33" s="67"/>
      <c r="U33" s="65"/>
      <c r="V33" s="57"/>
      <c r="W33" s="1"/>
      <c r="X33" s="1"/>
      <c r="Y33" s="1"/>
    </row>
    <row r="34" spans="1:25" s="63" customFormat="1" x14ac:dyDescent="0.25">
      <c r="A34" s="48"/>
      <c r="B34" s="48" t="s">
        <v>66</v>
      </c>
      <c r="C34" s="48"/>
      <c r="D34" s="48"/>
      <c r="E34" s="48"/>
      <c r="F34" s="48"/>
      <c r="G34" s="48"/>
      <c r="H34" s="135">
        <v>0</v>
      </c>
      <c r="I34" s="28"/>
      <c r="J34" s="28"/>
      <c r="K34" s="28"/>
      <c r="L34" s="52"/>
      <c r="M34" s="52"/>
      <c r="N34" s="52">
        <f>[1]GuV_D!N34</f>
        <v>38365</v>
      </c>
      <c r="O34" s="53">
        <f>N34/$N$10</f>
        <v>0.17518344832624808</v>
      </c>
      <c r="P34" s="136"/>
      <c r="Q34" s="52"/>
      <c r="R34" s="52"/>
      <c r="S34" s="52">
        <f>[1]GuV_D!S34</f>
        <v>25747</v>
      </c>
      <c r="T34" s="55"/>
      <c r="U34" s="53">
        <f>+S34/$S$10</f>
        <v>0.12240599787963355</v>
      </c>
      <c r="V34" s="57"/>
    </row>
    <row r="35" spans="1:25" ht="6.75" customHeight="1" x14ac:dyDescent="0.25">
      <c r="A35" s="34"/>
      <c r="B35" s="34"/>
      <c r="C35" s="34"/>
      <c r="D35" s="34"/>
      <c r="E35" s="34"/>
      <c r="F35" s="34"/>
      <c r="G35" s="34"/>
      <c r="H35" s="135" t="s">
        <v>50</v>
      </c>
      <c r="I35" s="15"/>
      <c r="J35" s="15"/>
      <c r="K35" s="15"/>
      <c r="L35" s="36"/>
      <c r="M35" s="36"/>
      <c r="N35" s="36"/>
      <c r="O35" s="87"/>
      <c r="P35" s="134"/>
      <c r="Q35" s="36"/>
      <c r="R35" s="36"/>
      <c r="S35" s="36"/>
      <c r="T35" s="67"/>
      <c r="U35" s="87"/>
      <c r="V35" s="42"/>
      <c r="W35" s="1"/>
      <c r="X35" s="1"/>
      <c r="Y35" s="1"/>
    </row>
    <row r="36" spans="1:25" x14ac:dyDescent="0.25">
      <c r="A36" s="34" t="s">
        <v>67</v>
      </c>
      <c r="B36" s="34"/>
      <c r="C36" s="34"/>
      <c r="D36" s="34"/>
      <c r="E36" s="34"/>
      <c r="F36" s="34"/>
      <c r="G36" s="34"/>
      <c r="H36" s="135" t="str">
        <f>+[1]GuV_D!H36</f>
        <v>(8)</v>
      </c>
      <c r="I36" s="15"/>
      <c r="J36" s="15"/>
      <c r="K36" s="15"/>
      <c r="L36" s="36"/>
      <c r="M36" s="36"/>
      <c r="N36" s="36">
        <f>[1]GuV_D!N36</f>
        <v>-13139</v>
      </c>
      <c r="O36" s="65">
        <f>N36/$N$10</f>
        <v>-5.9995707742957732E-2</v>
      </c>
      <c r="P36" s="141"/>
      <c r="Q36" s="36"/>
      <c r="R36" s="36"/>
      <c r="S36" s="36">
        <f>[1]GuV_D!S36</f>
        <v>-7776</v>
      </c>
      <c r="T36" s="67"/>
      <c r="U36" s="65">
        <f>+S36/-$S$10</f>
        <v>3.6968541558707053E-2</v>
      </c>
      <c r="V36" s="57"/>
      <c r="W36" s="1"/>
      <c r="X36" s="1"/>
      <c r="Y36" s="1"/>
    </row>
    <row r="37" spans="1:25" ht="6" customHeight="1" x14ac:dyDescent="0.25">
      <c r="A37" s="34"/>
      <c r="B37" s="34"/>
      <c r="C37" s="34"/>
      <c r="D37" s="34"/>
      <c r="E37" s="34"/>
      <c r="F37" s="34"/>
      <c r="G37" s="34"/>
      <c r="H37" s="135" t="s">
        <v>50</v>
      </c>
      <c r="I37" s="15"/>
      <c r="J37" s="15"/>
      <c r="K37" s="15"/>
      <c r="L37" s="36"/>
      <c r="M37" s="36"/>
      <c r="N37" s="36"/>
      <c r="O37" s="65"/>
      <c r="P37" s="141"/>
      <c r="Q37" s="36"/>
      <c r="R37" s="36"/>
      <c r="S37" s="36"/>
      <c r="T37" s="67"/>
      <c r="U37" s="65"/>
      <c r="V37" s="57"/>
      <c r="W37" s="1"/>
      <c r="X37" s="1"/>
      <c r="Y37" s="1"/>
    </row>
    <row r="38" spans="1:25" ht="15.75" thickBot="1" x14ac:dyDescent="0.3">
      <c r="A38" s="48" t="s">
        <v>68</v>
      </c>
      <c r="B38" s="48"/>
      <c r="C38" s="48"/>
      <c r="D38" s="48"/>
      <c r="E38" s="34"/>
      <c r="F38" s="34"/>
      <c r="G38" s="34"/>
      <c r="H38" s="135" t="s">
        <v>50</v>
      </c>
      <c r="I38" s="15"/>
      <c r="J38" s="15"/>
      <c r="K38" s="15"/>
      <c r="L38" s="36"/>
      <c r="M38" s="36"/>
      <c r="N38" s="90">
        <f>[1]GuV_D!N38</f>
        <v>25226</v>
      </c>
      <c r="O38" s="65">
        <f>N38/$N$10</f>
        <v>0.11518774058329033</v>
      </c>
      <c r="P38" s="136"/>
      <c r="Q38" s="55"/>
      <c r="R38" s="55"/>
      <c r="S38" s="90">
        <f>[1]GuV_D!S38</f>
        <v>17971</v>
      </c>
      <c r="T38" s="67"/>
      <c r="U38" s="65">
        <f>+S38/$S$10</f>
        <v>8.5437456320926489E-2</v>
      </c>
      <c r="V38" s="57"/>
      <c r="W38" s="75"/>
      <c r="X38" s="1"/>
      <c r="Y38" s="1"/>
    </row>
    <row r="39" spans="1:25" ht="15.75" thickTop="1" x14ac:dyDescent="0.25">
      <c r="A39" s="34"/>
      <c r="B39" s="34"/>
      <c r="C39" s="34"/>
      <c r="D39" s="34"/>
      <c r="E39" s="34"/>
      <c r="F39" s="34"/>
      <c r="G39" s="34"/>
      <c r="H39" s="135" t="s">
        <v>50</v>
      </c>
      <c r="I39" s="15"/>
      <c r="J39" s="15"/>
      <c r="K39" s="15"/>
      <c r="L39" s="36"/>
      <c r="M39" s="36"/>
      <c r="N39" s="36"/>
      <c r="O39" s="65"/>
      <c r="P39" s="141"/>
      <c r="Q39" s="36"/>
      <c r="R39" s="36"/>
      <c r="S39" s="36"/>
      <c r="T39" s="67"/>
      <c r="U39" s="65"/>
      <c r="V39" s="57"/>
      <c r="W39" s="1"/>
      <c r="X39" s="1"/>
      <c r="Y39" s="1"/>
    </row>
    <row r="40" spans="1:25" x14ac:dyDescent="0.25">
      <c r="A40" s="34" t="s">
        <v>69</v>
      </c>
      <c r="B40" s="34"/>
      <c r="C40" s="34"/>
      <c r="D40" s="34"/>
      <c r="E40" s="34"/>
      <c r="F40" s="34"/>
      <c r="G40" s="34"/>
      <c r="H40" s="135" t="s">
        <v>50</v>
      </c>
      <c r="I40" s="15"/>
      <c r="J40" s="15"/>
      <c r="K40" s="15"/>
      <c r="L40" s="36"/>
      <c r="M40" s="36"/>
      <c r="N40" s="36"/>
      <c r="O40" s="65"/>
      <c r="P40" s="141"/>
      <c r="Q40" s="36"/>
      <c r="R40" s="36"/>
      <c r="S40" s="36"/>
      <c r="T40" s="67"/>
      <c r="U40" s="65"/>
      <c r="V40" s="57"/>
      <c r="W40" s="1"/>
      <c r="X40" s="1"/>
      <c r="Y40" s="1"/>
    </row>
    <row r="41" spans="1:25" x14ac:dyDescent="0.25">
      <c r="A41" s="34"/>
      <c r="B41" s="34" t="s">
        <v>70</v>
      </c>
      <c r="C41" s="34"/>
      <c r="D41" s="34"/>
      <c r="E41" s="34"/>
      <c r="F41" s="34"/>
      <c r="G41" s="34"/>
      <c r="H41" s="135" t="s">
        <v>50</v>
      </c>
      <c r="I41" s="15"/>
      <c r="J41" s="15"/>
      <c r="K41" s="15"/>
      <c r="L41" s="36"/>
      <c r="M41" s="36"/>
      <c r="N41" s="36">
        <f>[1]GuV_D!N41</f>
        <v>23366</v>
      </c>
      <c r="O41" s="91">
        <f>N41/$N$10</f>
        <v>0.10669455111667177</v>
      </c>
      <c r="P41" s="141"/>
      <c r="Q41" s="36"/>
      <c r="R41" s="36"/>
      <c r="S41" s="36">
        <f>[1]GuV_D!S41</f>
        <v>16905</v>
      </c>
      <c r="T41" s="67"/>
      <c r="U41" s="65">
        <f>+S41/$S$10</f>
        <v>8.0369495248192216E-2</v>
      </c>
      <c r="V41" s="57"/>
      <c r="W41" s="1"/>
      <c r="X41" s="1"/>
      <c r="Y41" s="1"/>
    </row>
    <row r="42" spans="1:25" x14ac:dyDescent="0.25">
      <c r="A42" s="34"/>
      <c r="B42" s="34" t="s">
        <v>71</v>
      </c>
      <c r="C42" s="34"/>
      <c r="D42" s="34"/>
      <c r="E42" s="34"/>
      <c r="F42" s="34"/>
      <c r="G42" s="34"/>
      <c r="H42" s="135" t="s">
        <v>50</v>
      </c>
      <c r="I42" s="15"/>
      <c r="J42" s="15"/>
      <c r="K42" s="15"/>
      <c r="L42" s="36"/>
      <c r="M42" s="36"/>
      <c r="N42" s="36">
        <f>[1]GuV_D!N42</f>
        <v>1860</v>
      </c>
      <c r="O42" s="91">
        <f>N42/$N$10</f>
        <v>8.4931894666185684E-3</v>
      </c>
      <c r="P42" s="141"/>
      <c r="Q42" s="36"/>
      <c r="R42" s="36"/>
      <c r="S42" s="36">
        <f>[1]GuV_D!S42</f>
        <v>1066</v>
      </c>
      <c r="T42" s="67"/>
      <c r="U42" s="91">
        <f>+S42/$S$10</f>
        <v>5.0679610727342745E-3</v>
      </c>
      <c r="V42" s="57"/>
      <c r="W42" s="1"/>
      <c r="X42" s="1"/>
      <c r="Y42" s="1"/>
    </row>
    <row r="43" spans="1:25" x14ac:dyDescent="0.25">
      <c r="A43" s="48"/>
      <c r="B43" s="48"/>
      <c r="C43" s="48"/>
      <c r="D43" s="52"/>
      <c r="E43" s="48"/>
      <c r="F43" s="48"/>
      <c r="G43" s="48"/>
      <c r="H43" s="135" t="s">
        <v>50</v>
      </c>
      <c r="I43" s="28"/>
      <c r="J43" s="28"/>
      <c r="K43" s="28"/>
      <c r="L43" s="55"/>
      <c r="M43" s="55"/>
      <c r="N43" s="93"/>
      <c r="O43" s="94"/>
      <c r="P43" s="48"/>
      <c r="Q43" s="55"/>
      <c r="R43" s="55"/>
      <c r="S43" s="93"/>
      <c r="T43" s="95"/>
      <c r="U43" s="94"/>
      <c r="V43" s="96"/>
      <c r="W43" s="1"/>
      <c r="X43" s="1"/>
      <c r="Y43" s="1"/>
    </row>
    <row r="44" spans="1:25" s="106" customFormat="1" ht="33" customHeight="1" x14ac:dyDescent="0.25">
      <c r="A44" s="98" t="s">
        <v>72</v>
      </c>
      <c r="B44" s="98"/>
      <c r="C44" s="98"/>
      <c r="D44" s="98"/>
      <c r="E44" s="98"/>
      <c r="F44" s="98"/>
      <c r="G44" s="98"/>
      <c r="H44" s="135" t="s">
        <v>50</v>
      </c>
      <c r="I44" s="28"/>
      <c r="J44" s="28"/>
      <c r="K44" s="28"/>
      <c r="L44" s="100"/>
      <c r="M44" s="100"/>
      <c r="N44" s="101"/>
      <c r="O44" s="102"/>
      <c r="P44" s="142"/>
      <c r="Q44" s="101"/>
      <c r="R44" s="101"/>
      <c r="S44" s="101"/>
      <c r="T44" s="103"/>
      <c r="U44" s="104"/>
      <c r="V44" s="57"/>
    </row>
    <row r="45" spans="1:25" ht="6.75" customHeight="1" x14ac:dyDescent="0.25">
      <c r="A45" s="34"/>
      <c r="B45" s="34"/>
      <c r="C45" s="34"/>
      <c r="D45" s="36"/>
      <c r="E45" s="34"/>
      <c r="F45" s="34"/>
      <c r="G45" s="34"/>
      <c r="H45" s="135" t="s">
        <v>50</v>
      </c>
      <c r="I45" s="15"/>
      <c r="J45" s="15"/>
      <c r="K45" s="15"/>
      <c r="L45" s="67"/>
      <c r="M45" s="67"/>
      <c r="N45" s="107"/>
      <c r="O45" s="10"/>
      <c r="P45" s="34"/>
      <c r="Q45" s="67"/>
      <c r="R45" s="67"/>
      <c r="S45" s="107"/>
      <c r="T45" s="108"/>
      <c r="U45" s="10"/>
      <c r="V45" s="42"/>
      <c r="W45" s="1"/>
      <c r="X45" s="1"/>
      <c r="Y45" s="1"/>
    </row>
    <row r="46" spans="1:25" ht="15.75" thickBot="1" x14ac:dyDescent="0.3">
      <c r="A46" s="34"/>
      <c r="B46" s="48" t="str">
        <f>"- Basic / diluted"</f>
        <v>- Basic / diluted</v>
      </c>
      <c r="C46" s="48"/>
      <c r="D46" s="48"/>
      <c r="E46" s="48"/>
      <c r="F46" s="48"/>
      <c r="G46" s="48"/>
      <c r="H46" s="135" t="str">
        <f>+[1]GuV_D!H46</f>
        <v>(2s) (9)</v>
      </c>
      <c r="I46" s="28"/>
      <c r="J46" s="28"/>
      <c r="K46" s="28"/>
      <c r="L46" s="55"/>
      <c r="M46" s="55"/>
      <c r="N46" s="109">
        <f>[1]GuV_D!N46</f>
        <v>0.28737070562753897</v>
      </c>
      <c r="O46" s="110"/>
      <c r="P46" s="10"/>
      <c r="Q46" s="55"/>
      <c r="R46" s="55"/>
      <c r="S46" s="109">
        <f>[1]GuV_D!S46</f>
        <v>0.20790900362208109</v>
      </c>
      <c r="T46" s="95"/>
      <c r="U46" s="94"/>
      <c r="V46" s="42"/>
      <c r="W46" s="1"/>
      <c r="X46" s="1"/>
      <c r="Y46" s="1"/>
    </row>
    <row r="47" spans="1:25" ht="15.75" thickTop="1" x14ac:dyDescent="0.25">
      <c r="A47" s="34"/>
      <c r="B47" s="48"/>
      <c r="C47" s="48"/>
      <c r="D47" s="48"/>
      <c r="E47" s="48"/>
      <c r="F47" s="48"/>
      <c r="G47" s="48"/>
      <c r="H47" s="48"/>
      <c r="I47" s="28"/>
      <c r="J47" s="28"/>
      <c r="K47" s="28"/>
      <c r="L47" s="48"/>
      <c r="M47" s="48"/>
      <c r="N47" s="95"/>
      <c r="O47" s="94"/>
      <c r="P47" s="48"/>
      <c r="Q47" s="48"/>
      <c r="R47" s="48"/>
      <c r="S47" s="95"/>
      <c r="T47" s="95"/>
      <c r="U47" s="94"/>
      <c r="V47" s="42"/>
      <c r="W47" s="1"/>
      <c r="X47" s="1"/>
      <c r="Y47" s="1"/>
    </row>
    <row r="48" spans="1:25" ht="15.75" customHeight="1" x14ac:dyDescent="0.25">
      <c r="A48" s="76" t="s">
        <v>73</v>
      </c>
      <c r="B48" s="117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36"/>
      <c r="N48" s="118"/>
      <c r="O48" s="10"/>
      <c r="P48" s="34"/>
      <c r="Q48" s="36"/>
      <c r="R48" s="36"/>
      <c r="S48" s="36"/>
      <c r="T48" s="67"/>
      <c r="U48" s="10"/>
      <c r="V48" s="31"/>
      <c r="W48" s="1"/>
      <c r="X48" s="1"/>
      <c r="Y48" s="1"/>
    </row>
    <row r="49" spans="1:25" x14ac:dyDescent="0.25">
      <c r="A49" s="34"/>
      <c r="B49" s="34"/>
      <c r="C49" s="34"/>
      <c r="D49" s="34"/>
      <c r="E49" s="34"/>
      <c r="F49" s="34"/>
      <c r="G49" s="34"/>
      <c r="H49" s="34"/>
      <c r="I49" s="15"/>
      <c r="J49" s="15"/>
      <c r="K49" s="15"/>
      <c r="L49" s="36"/>
      <c r="M49" s="36"/>
      <c r="N49" s="122"/>
      <c r="O49" s="10"/>
      <c r="P49" s="34"/>
      <c r="Q49" s="36"/>
      <c r="R49" s="36"/>
      <c r="S49" s="36"/>
      <c r="T49" s="67"/>
      <c r="U49" s="10"/>
      <c r="V49" s="10"/>
      <c r="W49" s="1"/>
      <c r="X49" s="1"/>
      <c r="Y49" s="1"/>
    </row>
    <row r="50" spans="1:25" x14ac:dyDescent="0.25">
      <c r="A50" s="34"/>
      <c r="B50" s="34"/>
      <c r="C50" s="34"/>
      <c r="D50" s="34"/>
      <c r="E50" s="34"/>
      <c r="F50" s="34"/>
      <c r="G50" s="34"/>
      <c r="H50" s="34"/>
      <c r="I50" s="15"/>
      <c r="J50" s="15"/>
      <c r="K50" s="15"/>
      <c r="L50" s="36"/>
      <c r="M50" s="36"/>
      <c r="N50" s="122"/>
      <c r="O50" s="10"/>
      <c r="P50" s="34"/>
      <c r="Q50" s="36"/>
      <c r="R50" s="36"/>
      <c r="S50" s="36"/>
      <c r="T50" s="67"/>
      <c r="U50" s="10"/>
      <c r="V50" s="10"/>
      <c r="W50" s="1"/>
      <c r="X50" s="1"/>
      <c r="Y50" s="1"/>
    </row>
    <row r="51" spans="1:25" x14ac:dyDescent="0.25">
      <c r="A51" s="34"/>
      <c r="B51" s="34"/>
      <c r="C51" s="34"/>
      <c r="D51" s="34"/>
      <c r="E51" s="34"/>
      <c r="F51" s="34"/>
      <c r="G51" s="34"/>
      <c r="H51" s="34"/>
      <c r="I51" s="15"/>
      <c r="J51" s="15"/>
      <c r="N51" s="123"/>
      <c r="P51" s="34"/>
      <c r="Q51" s="36"/>
      <c r="R51" s="36"/>
      <c r="S51" s="36"/>
      <c r="T51" s="67"/>
      <c r="U51" s="10"/>
      <c r="V51" s="10"/>
      <c r="W51" s="10"/>
      <c r="X51" s="10"/>
      <c r="Y51" s="10"/>
    </row>
    <row r="52" spans="1:25" x14ac:dyDescent="0.25">
      <c r="K52" s="125"/>
      <c r="L52" s="126"/>
      <c r="M52" s="126"/>
      <c r="N52" s="143"/>
      <c r="O52" s="128"/>
      <c r="P52" s="144"/>
      <c r="Q52" s="126"/>
      <c r="R52" s="126"/>
      <c r="S52" s="126"/>
    </row>
    <row r="53" spans="1:25" x14ac:dyDescent="0.25">
      <c r="N53" s="107"/>
      <c r="O53" s="34"/>
    </row>
    <row r="54" spans="1:25" x14ac:dyDescent="0.25">
      <c r="A54" s="1" t="s">
        <v>24</v>
      </c>
      <c r="N54" s="129"/>
      <c r="O54" s="1"/>
    </row>
    <row r="55" spans="1:25" x14ac:dyDescent="0.25">
      <c r="N55" s="129"/>
      <c r="O55" s="1"/>
    </row>
    <row r="56" spans="1:25" x14ac:dyDescent="0.25">
      <c r="N56" s="129"/>
      <c r="O56" s="1"/>
    </row>
    <row r="57" spans="1:25" x14ac:dyDescent="0.25">
      <c r="N57" s="129"/>
      <c r="O57" s="1"/>
    </row>
    <row r="58" spans="1:25" x14ac:dyDescent="0.25">
      <c r="N58" s="129"/>
      <c r="O58" s="1"/>
    </row>
  </sheetData>
  <mergeCells count="9">
    <mergeCell ref="L7:N7"/>
    <mergeCell ref="Q7:S7"/>
    <mergeCell ref="A44:G44"/>
    <mergeCell ref="A2:Y2"/>
    <mergeCell ref="A3:Y3"/>
    <mergeCell ref="L5:N5"/>
    <mergeCell ref="Q5:S5"/>
    <mergeCell ref="L6:N6"/>
    <mergeCell ref="Q6:S6"/>
  </mergeCells>
  <pageMargins left="0.75" right="0.75" top="1" bottom="1" header="0.4921259845" footer="0.4921259845"/>
  <pageSetup paperSize="9" scale="5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GuV_D</vt:lpstr>
      <vt:lpstr>GuV_E</vt:lpstr>
      <vt:lpstr>GuV_D!Druckbereich</vt:lpstr>
      <vt:lpstr>GuV_E!Druckbereich</vt:lpstr>
    </vt:vector>
  </TitlesOfParts>
  <Company>Carl Zeiss AG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Pfeil, Mandy</dc:creator>
  <cp:lastModifiedBy>Pfeil, Mandy</cp:lastModifiedBy>
  <dcterms:created xsi:type="dcterms:W3CDTF">2013-02-13T09:41:15Z</dcterms:created>
  <dcterms:modified xsi:type="dcterms:W3CDTF">2013-02-13T09:42:27Z</dcterms:modified>
</cp:coreProperties>
</file>